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zedsiewziecia ver 1b" sheetId="1" r:id="rId1"/>
    <sheet name="Arkusz1" sheetId="2" r:id="rId2"/>
  </sheets>
  <definedNames>
    <definedName name="_xlnm.Print_Area" localSheetId="0">'przedsiewziecia ver 1b'!$J$7:$M$7</definedName>
    <definedName name="_xlnm.Print_Titles" localSheetId="0">'przedsiewziecia ver 1b'!$1:$1</definedName>
  </definedNames>
  <calcPr fullCalcOnLoad="1"/>
</workbook>
</file>

<file path=xl/sharedStrings.xml><?xml version="1.0" encoding="utf-8"?>
<sst xmlns="http://schemas.openxmlformats.org/spreadsheetml/2006/main" count="68" uniqueCount="39">
  <si>
    <t xml:space="preserve"> </t>
  </si>
  <si>
    <t xml:space="preserve">                                     </t>
  </si>
  <si>
    <t>Wykaz przedsięzięć do WPF na lata 2013-2022</t>
  </si>
  <si>
    <t>Lp</t>
  </si>
  <si>
    <t>jednostka odpowiedzialna</t>
  </si>
  <si>
    <t>okres realizacji 
(w wierszu program/umowa)</t>
  </si>
  <si>
    <t>Klas. Budżet.</t>
  </si>
  <si>
    <t>łączne nakłady finansowe</t>
  </si>
  <si>
    <t>wydatki poniesione w latach poprzednich</t>
  </si>
  <si>
    <r>
      <t xml:space="preserve">                                       </t>
    </r>
    <r>
      <rPr>
        <b/>
        <sz val="12"/>
        <color indexed="8"/>
        <rFont val="Czcionka tekstu podstawowego"/>
        <family val="2"/>
      </rPr>
      <t xml:space="preserve"> limity wydatków w poszczególnych latach (wszystkie lata)</t>
    </r>
  </si>
  <si>
    <t>Limit zobowiązań</t>
  </si>
  <si>
    <t>Od</t>
  </si>
  <si>
    <t>Do</t>
  </si>
  <si>
    <t>Dział</t>
  </si>
  <si>
    <t>Rozdz.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</si>
  <si>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</si>
  <si>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</si>
  <si>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</si>
  <si>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</si>
  <si>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</si>
  <si>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</si>
  <si>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>Przedszkole oknem na świat</t>
  </si>
  <si>
    <t>Gmina Miasto Brzeziny</t>
  </si>
  <si>
    <t>Przygotowanie terenów inwestycyjnych dla lokalizacji Stefy Inwestycyjnej w Brzezinach</t>
  </si>
  <si>
    <t>Okno na świat - przeciwdziałanie wykluczeniu cyfrowemu w mieście Brzeziny</t>
  </si>
  <si>
    <t xml:space="preserve"> - wydatki majątkowe </t>
  </si>
  <si>
    <t>Budowa i przebudowa ulic w osiedlu „Szydłowiec” w Brzezinach wraz z budową sieci kanalizacji deszczowej</t>
  </si>
  <si>
    <t>b) programy, projekty lub zadania związane z umowami partnerstwa publiczno-prywatnego; (razem)</t>
  </si>
  <si>
    <t>program 1 ogółem</t>
  </si>
  <si>
    <t>x</t>
  </si>
  <si>
    <t xml:space="preserve"> - wyszczególnienie wydatków na program wg klasyfikacji budżetowej</t>
  </si>
  <si>
    <t>program 2 ogółem</t>
  </si>
  <si>
    <t>…..</t>
  </si>
  <si>
    <t>c) programy, projekty lub zadania pozostałe (inne niż wymienione w lit.a i b) (razem)</t>
  </si>
  <si>
    <t xml:space="preserve">Zmiana miejscowego planu zagospodarowania przestrzennego </t>
  </si>
  <si>
    <t>Brzeziny – miasto otwarte na ekonomię społeczną</t>
  </si>
  <si>
    <t xml:space="preserve">Zakup nieruchomości położonej w Brzezinach przy ul. Sienkiewicza 10/12 </t>
  </si>
  <si>
    <t>PRZEWODNICZĄCY  RADY</t>
  </si>
  <si>
    <t>Zbigniew Bączyński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</si>
</sst>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%"/>
    <numFmt numFmtId="166" formatCode="0.00"/>
  </numFmts>
  <fonts count="24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Arial CE"/>
      <family val="2"/>
    </font>
    <font>
      <sz val="9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b/>
      <sz val="14"/>
      <color indexed="8"/>
      <name val="Czcionka tekstu podstawowego"/>
      <family val="2"/>
    </font>
    <font>
      <sz val="8"/>
      <color indexed="8"/>
      <name val="Times New Roman"/>
      <family val="1"/>
    </font>
    <font>
      <sz val="12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2"/>
      <color indexed="8"/>
      <name val="Times New Roman"/>
      <family val="1"/>
    </font>
    <font>
      <sz val="14"/>
      <color indexed="8"/>
      <name val="Czcionka tekstu podstawowego"/>
      <family val="2"/>
    </font>
    <font>
      <b/>
      <i/>
      <sz val="12"/>
      <color indexed="8"/>
      <name val="Times New Roman"/>
      <family val="1"/>
    </font>
    <font>
      <b/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Czcionka tekstu podstawowego"/>
      <family val="0"/>
    </font>
    <font>
      <b/>
      <sz val="12"/>
      <name val="Times New Roman"/>
      <family val="1"/>
    </font>
    <font>
      <b/>
      <sz val="12"/>
      <name val="Czcionka tekstu podstawowego"/>
      <family val="0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Czcionka tekstu podstawowego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 applyProtection="0">
      <alignment/>
    </xf>
    <xf numFmtId="164" fontId="0" fillId="0" borderId="0">
      <alignment/>
      <protection/>
    </xf>
    <xf numFmtId="165" fontId="0" fillId="0" borderId="0" applyFill="0" applyBorder="0" applyAlignment="0" applyProtection="0"/>
  </cellStyleXfs>
  <cellXfs count="81">
    <xf numFmtId="164" fontId="0" fillId="0" borderId="0" xfId="0" applyAlignment="1">
      <alignment/>
    </xf>
    <xf numFmtId="164" fontId="3" fillId="0" borderId="0" xfId="0" applyFont="1" applyAlignment="1">
      <alignment wrapText="1"/>
    </xf>
    <xf numFmtId="164" fontId="4" fillId="0" borderId="0" xfId="0" applyFont="1" applyBorder="1" applyAlignment="1">
      <alignment horizontal="center" wrapText="1"/>
    </xf>
    <xf numFmtId="164" fontId="5" fillId="0" borderId="0" xfId="0" applyFont="1" applyAlignment="1">
      <alignment/>
    </xf>
    <xf numFmtId="164" fontId="6" fillId="0" borderId="1" xfId="0" applyFont="1" applyBorder="1" applyAlignment="1">
      <alignment horizontal="left" wrapText="1"/>
    </xf>
    <xf numFmtId="164" fontId="7" fillId="0" borderId="1" xfId="0" applyFont="1" applyBorder="1" applyAlignment="1">
      <alignment wrapText="1"/>
    </xf>
    <xf numFmtId="164" fontId="8" fillId="0" borderId="2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center" wrapText="1"/>
    </xf>
    <xf numFmtId="164" fontId="8" fillId="0" borderId="2" xfId="0" applyFont="1" applyBorder="1" applyAlignment="1">
      <alignment wrapText="1"/>
    </xf>
    <xf numFmtId="164" fontId="10" fillId="0" borderId="2" xfId="0" applyFont="1" applyBorder="1" applyAlignment="1">
      <alignment horizontal="left" vertical="center"/>
    </xf>
    <xf numFmtId="166" fontId="4" fillId="0" borderId="2" xfId="0" applyNumberFormat="1" applyFont="1" applyBorder="1" applyAlignment="1">
      <alignment wrapText="1"/>
    </xf>
    <xf numFmtId="166" fontId="4" fillId="0" borderId="2" xfId="0" applyNumberFormat="1" applyFont="1" applyBorder="1" applyAlignment="1">
      <alignment horizontal="right" wrapText="1"/>
    </xf>
    <xf numFmtId="164" fontId="11" fillId="0" borderId="0" xfId="0" applyFont="1" applyAlignment="1">
      <alignment wrapText="1"/>
    </xf>
    <xf numFmtId="164" fontId="4" fillId="0" borderId="2" xfId="0" applyFont="1" applyBorder="1" applyAlignment="1">
      <alignment/>
    </xf>
    <xf numFmtId="164" fontId="10" fillId="0" borderId="2" xfId="0" applyFont="1" applyBorder="1" applyAlignment="1">
      <alignment horizontal="left"/>
    </xf>
    <xf numFmtId="166" fontId="8" fillId="0" borderId="2" xfId="0" applyNumberFormat="1" applyFont="1" applyBorder="1" applyAlignment="1">
      <alignment wrapText="1"/>
    </xf>
    <xf numFmtId="164" fontId="4" fillId="0" borderId="0" xfId="0" applyFont="1" applyAlignment="1">
      <alignment/>
    </xf>
    <xf numFmtId="164" fontId="12" fillId="0" borderId="2" xfId="0" applyFont="1" applyBorder="1" applyAlignment="1">
      <alignment horizontal="left" vertical="center" wrapText="1"/>
    </xf>
    <xf numFmtId="166" fontId="4" fillId="0" borderId="2" xfId="0" applyNumberFormat="1" applyFont="1" applyBorder="1" applyAlignment="1">
      <alignment/>
    </xf>
    <xf numFmtId="166" fontId="4" fillId="0" borderId="2" xfId="0" applyNumberFormat="1" applyFont="1" applyBorder="1" applyAlignment="1">
      <alignment horizontal="right"/>
    </xf>
    <xf numFmtId="164" fontId="13" fillId="0" borderId="0" xfId="0" applyFont="1" applyAlignment="1">
      <alignment/>
    </xf>
    <xf numFmtId="164" fontId="14" fillId="2" borderId="2" xfId="0" applyFont="1" applyFill="1" applyBorder="1" applyAlignment="1">
      <alignment vertical="center" wrapText="1"/>
    </xf>
    <xf numFmtId="164" fontId="14" fillId="2" borderId="2" xfId="0" applyFont="1" applyFill="1" applyBorder="1" applyAlignment="1">
      <alignment horizontal="center" vertical="center" wrapText="1"/>
    </xf>
    <xf numFmtId="164" fontId="14" fillId="0" borderId="2" xfId="0" applyFont="1" applyBorder="1" applyAlignment="1">
      <alignment horizontal="center"/>
    </xf>
    <xf numFmtId="166" fontId="8" fillId="0" borderId="2" xfId="0" applyNumberFormat="1" applyFont="1" applyBorder="1" applyAlignment="1">
      <alignment/>
    </xf>
    <xf numFmtId="164" fontId="8" fillId="2" borderId="2" xfId="0" applyFont="1" applyFill="1" applyBorder="1" applyAlignment="1">
      <alignment/>
    </xf>
    <xf numFmtId="164" fontId="15" fillId="0" borderId="3" xfId="0" applyFont="1" applyBorder="1" applyAlignment="1">
      <alignment horizontal="left" vertical="center" wrapText="1"/>
    </xf>
    <xf numFmtId="164" fontId="15" fillId="2" borderId="2" xfId="0" applyFont="1" applyFill="1" applyBorder="1" applyAlignment="1">
      <alignment horizontal="center" vertical="center" wrapText="1"/>
    </xf>
    <xf numFmtId="164" fontId="15" fillId="0" borderId="2" xfId="0" applyFont="1" applyBorder="1" applyAlignment="1">
      <alignment horizontal="center"/>
    </xf>
    <xf numFmtId="166" fontId="16" fillId="0" borderId="2" xfId="0" applyNumberFormat="1" applyFont="1" applyBorder="1" applyAlignment="1">
      <alignment/>
    </xf>
    <xf numFmtId="166" fontId="8" fillId="2" borderId="2" xfId="0" applyNumberFormat="1" applyFont="1" applyFill="1" applyBorder="1" applyAlignment="1">
      <alignment wrapText="1"/>
    </xf>
    <xf numFmtId="166" fontId="8" fillId="2" borderId="2" xfId="0" applyNumberFormat="1" applyFont="1" applyFill="1" applyBorder="1" applyAlignment="1">
      <alignment/>
    </xf>
    <xf numFmtId="164" fontId="0" fillId="2" borderId="0" xfId="0" applyFill="1" applyAlignment="1">
      <alignment/>
    </xf>
    <xf numFmtId="164" fontId="15" fillId="2" borderId="2" xfId="0" applyFont="1" applyFill="1" applyBorder="1" applyAlignment="1">
      <alignment vertical="center" wrapText="1"/>
    </xf>
    <xf numFmtId="164" fontId="15" fillId="2" borderId="2" xfId="0" applyFont="1" applyFill="1" applyBorder="1" applyAlignment="1">
      <alignment horizontal="center"/>
    </xf>
    <xf numFmtId="164" fontId="15" fillId="2" borderId="2" xfId="0" applyFont="1" applyFill="1" applyBorder="1" applyAlignment="1">
      <alignment/>
    </xf>
    <xf numFmtId="164" fontId="15" fillId="2" borderId="2" xfId="0" applyFont="1" applyFill="1" applyBorder="1" applyAlignment="1">
      <alignment/>
    </xf>
    <xf numFmtId="166" fontId="16" fillId="2" borderId="2" xfId="0" applyNumberFormat="1" applyFont="1" applyFill="1" applyBorder="1" applyAlignment="1">
      <alignment/>
    </xf>
    <xf numFmtId="166" fontId="16" fillId="2" borderId="2" xfId="0" applyNumberFormat="1" applyFont="1" applyFill="1" applyBorder="1" applyAlignment="1">
      <alignment wrapText="1"/>
    </xf>
    <xf numFmtId="164" fontId="17" fillId="2" borderId="2" xfId="0" applyFont="1" applyFill="1" applyBorder="1" applyAlignment="1">
      <alignment horizontal="left"/>
    </xf>
    <xf numFmtId="166" fontId="18" fillId="2" borderId="2" xfId="0" applyNumberFormat="1" applyFont="1" applyFill="1" applyBorder="1" applyAlignment="1">
      <alignment/>
    </xf>
    <xf numFmtId="166" fontId="4" fillId="2" borderId="2" xfId="0" applyNumberFormat="1" applyFont="1" applyFill="1" applyBorder="1" applyAlignment="1">
      <alignment/>
    </xf>
    <xf numFmtId="164" fontId="15" fillId="0" borderId="2" xfId="0" applyFont="1" applyBorder="1" applyAlignment="1">
      <alignment vertical="center" wrapText="1"/>
    </xf>
    <xf numFmtId="164" fontId="15" fillId="2" borderId="2" xfId="0" applyFont="1" applyFill="1" applyBorder="1" applyAlignment="1">
      <alignment horizontal="left"/>
    </xf>
    <xf numFmtId="164" fontId="8" fillId="0" borderId="2" xfId="0" applyFont="1" applyBorder="1" applyAlignment="1">
      <alignment/>
    </xf>
    <xf numFmtId="166" fontId="18" fillId="2" borderId="2" xfId="0" applyNumberFormat="1" applyFont="1" applyFill="1" applyBorder="1" applyAlignment="1">
      <alignment wrapText="1"/>
    </xf>
    <xf numFmtId="164" fontId="19" fillId="0" borderId="2" xfId="0" applyFont="1" applyBorder="1" applyAlignment="1">
      <alignment horizontal="center"/>
    </xf>
    <xf numFmtId="164" fontId="8" fillId="0" borderId="0" xfId="0" applyFont="1" applyAlignment="1">
      <alignment/>
    </xf>
    <xf numFmtId="164" fontId="12" fillId="0" borderId="2" xfId="0" applyFont="1" applyBorder="1" applyAlignment="1">
      <alignment horizontal="left" vertical="center"/>
    </xf>
    <xf numFmtId="164" fontId="20" fillId="0" borderId="2" xfId="0" applyFont="1" applyBorder="1" applyAlignment="1">
      <alignment vertical="center"/>
    </xf>
    <xf numFmtId="164" fontId="20" fillId="0" borderId="2" xfId="0" applyFont="1" applyBorder="1" applyAlignment="1">
      <alignment horizontal="center" vertical="center"/>
    </xf>
    <xf numFmtId="164" fontId="20" fillId="0" borderId="2" xfId="0" applyFont="1" applyBorder="1" applyAlignment="1">
      <alignment horizontal="left" vertical="center"/>
    </xf>
    <xf numFmtId="164" fontId="12" fillId="0" borderId="2" xfId="0" applyFont="1" applyBorder="1" applyAlignment="1">
      <alignment vertical="center"/>
    </xf>
    <xf numFmtId="164" fontId="14" fillId="0" borderId="2" xfId="0" applyFont="1" applyBorder="1" applyAlignment="1">
      <alignment vertical="center"/>
    </xf>
    <xf numFmtId="164" fontId="8" fillId="0" borderId="2" xfId="0" applyFont="1" applyBorder="1" applyAlignment="1">
      <alignment vertical="center"/>
    </xf>
    <xf numFmtId="164" fontId="14" fillId="0" borderId="3" xfId="0" applyFont="1" applyBorder="1" applyAlignment="1">
      <alignment horizontal="left" vertical="center" wrapText="1"/>
    </xf>
    <xf numFmtId="164" fontId="14" fillId="2" borderId="3" xfId="0" applyFont="1" applyFill="1" applyBorder="1" applyAlignment="1">
      <alignment vertical="center" wrapText="1"/>
    </xf>
    <xf numFmtId="164" fontId="10" fillId="2" borderId="2" xfId="0" applyFont="1" applyFill="1" applyBorder="1" applyAlignment="1">
      <alignment horizontal="left"/>
    </xf>
    <xf numFmtId="164" fontId="3" fillId="0" borderId="2" xfId="0" applyFont="1" applyBorder="1" applyAlignment="1">
      <alignment/>
    </xf>
    <xf numFmtId="164" fontId="21" fillId="0" borderId="0" xfId="0" applyFont="1" applyAlignment="1">
      <alignment vertical="center" wrapText="1"/>
    </xf>
    <xf numFmtId="164" fontId="22" fillId="2" borderId="2" xfId="0" applyFont="1" applyFill="1" applyBorder="1" applyAlignment="1">
      <alignment horizontal="center" vertical="center" wrapText="1"/>
    </xf>
    <xf numFmtId="164" fontId="22" fillId="0" borderId="2" xfId="0" applyFont="1" applyBorder="1" applyAlignment="1">
      <alignment horizontal="center"/>
    </xf>
    <xf numFmtId="166" fontId="23" fillId="2" borderId="2" xfId="0" applyNumberFormat="1" applyFont="1" applyFill="1" applyBorder="1" applyAlignment="1">
      <alignment/>
    </xf>
    <xf numFmtId="166" fontId="5" fillId="2" borderId="2" xfId="0" applyNumberFormat="1" applyFont="1" applyFill="1" applyBorder="1" applyAlignment="1">
      <alignment/>
    </xf>
    <xf numFmtId="164" fontId="21" fillId="0" borderId="3" xfId="0" applyFont="1" applyBorder="1" applyAlignment="1">
      <alignment horizontal="left" vertical="center" wrapText="1"/>
    </xf>
    <xf numFmtId="164" fontId="21" fillId="2" borderId="2" xfId="0" applyFont="1" applyFill="1" applyBorder="1" applyAlignment="1">
      <alignment horizontal="center" vertical="center" wrapText="1"/>
    </xf>
    <xf numFmtId="164" fontId="21" fillId="0" borderId="2" xfId="0" applyFont="1" applyBorder="1" applyAlignment="1">
      <alignment horizontal="center"/>
    </xf>
    <xf numFmtId="166" fontId="3" fillId="2" borderId="2" xfId="0" applyNumberFormat="1" applyFont="1" applyFill="1" applyBorder="1" applyAlignment="1">
      <alignment/>
    </xf>
    <xf numFmtId="164" fontId="22" fillId="0" borderId="2" xfId="0" applyFont="1" applyBorder="1" applyAlignment="1">
      <alignment vertical="center" wrapText="1"/>
    </xf>
    <xf numFmtId="164" fontId="21" fillId="2" borderId="2" xfId="0" applyFont="1" applyFill="1" applyBorder="1" applyAlignment="1">
      <alignment vertical="center" wrapText="1"/>
    </xf>
    <xf numFmtId="164" fontId="21" fillId="2" borderId="2" xfId="0" applyFont="1" applyFill="1" applyBorder="1" applyAlignment="1">
      <alignment horizontal="center"/>
    </xf>
    <xf numFmtId="164" fontId="9" fillId="2" borderId="2" xfId="0" applyFont="1" applyFill="1" applyBorder="1" applyAlignment="1">
      <alignment horizontal="center"/>
    </xf>
    <xf numFmtId="164" fontId="3" fillId="0" borderId="3" xfId="0" applyFont="1" applyBorder="1" applyAlignment="1">
      <alignment/>
    </xf>
    <xf numFmtId="164" fontId="21" fillId="2" borderId="2" xfId="0" applyFont="1" applyFill="1" applyBorder="1" applyAlignment="1">
      <alignment vertical="center"/>
    </xf>
    <xf numFmtId="164" fontId="21" fillId="2" borderId="2" xfId="0" applyFont="1" applyFill="1" applyBorder="1" applyAlignment="1">
      <alignment/>
    </xf>
    <xf numFmtId="164" fontId="9" fillId="2" borderId="2" xfId="0" applyFont="1" applyFill="1" applyBorder="1" applyAlignment="1">
      <alignment/>
    </xf>
    <xf numFmtId="164" fontId="21" fillId="0" borderId="2" xfId="0" applyFont="1" applyBorder="1" applyAlignment="1">
      <alignment vertical="center"/>
    </xf>
    <xf numFmtId="164" fontId="3" fillId="0" borderId="0" xfId="0" applyFont="1" applyBorder="1" applyAlignment="1">
      <alignment horizontal="center" wrapText="1"/>
    </xf>
    <xf numFmtId="164" fontId="3" fillId="0" borderId="0" xfId="0" applyFont="1" applyAlignment="1">
      <alignment/>
    </xf>
    <xf numFmtId="164" fontId="0" fillId="0" borderId="0" xfId="0" applyBorder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 3" xfId="21"/>
    <cellStyle name="Normalny 4" xfId="22"/>
    <cellStyle name="Normalny 5" xfId="23"/>
    <cellStyle name="Normalny 6" xfId="24"/>
    <cellStyle name="Procentowy 2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workbookViewId="0" topLeftCell="A1">
      <pane xSplit="7" ySplit="5" topLeftCell="I39" activePane="bottomRight" state="frozen"/>
      <selection pane="topLeft" activeCell="A1" sqref="A1"/>
      <selection pane="topRight" activeCell="I1" sqref="I1"/>
      <selection pane="bottomLeft" activeCell="A39" sqref="A39"/>
      <selection pane="bottomRight" activeCell="B44" sqref="B44"/>
    </sheetView>
  </sheetViews>
  <sheetFormatPr defaultColWidth="8.796875" defaultRowHeight="14.25" outlineLevelRow="2"/>
  <cols>
    <col min="1" max="1" width="2.59765625" style="0" customWidth="1"/>
    <col min="2" max="2" width="21.09765625" style="0" customWidth="1"/>
    <col min="3" max="3" width="15" style="0" customWidth="1"/>
    <col min="4" max="4" width="8.8984375" style="0" customWidth="1"/>
    <col min="5" max="5" width="7.8984375" style="0" customWidth="1"/>
    <col min="6" max="6" width="8.09765625" style="0" customWidth="1"/>
    <col min="7" max="7" width="8" style="0" customWidth="1"/>
    <col min="8" max="8" width="13.796875" style="0" customWidth="1"/>
    <col min="9" max="9" width="13.5" style="0" customWidth="1"/>
    <col min="10" max="10" width="14.09765625" style="0" customWidth="1"/>
    <col min="11" max="11" width="13.09765625" style="0" customWidth="1"/>
    <col min="12" max="12" width="12.59765625" style="0" customWidth="1"/>
    <col min="13" max="13" width="10.59765625" style="0" customWidth="1"/>
    <col min="14" max="14" width="8.59765625" style="0" customWidth="1"/>
    <col min="15" max="15" width="9.296875" style="0" customWidth="1"/>
    <col min="16" max="16" width="9.5" style="0" customWidth="1"/>
    <col min="17" max="17" width="9.59765625" style="0" customWidth="1"/>
    <col min="18" max="43" width="0" style="0" hidden="1" customWidth="1"/>
    <col min="44" max="44" width="14.09765625" style="0" customWidth="1"/>
  </cols>
  <sheetData>
    <row r="1" spans="2:11" s="1" customFormat="1" ht="30" customHeight="1">
      <c r="B1" s="2" t="s">
        <v>0</v>
      </c>
      <c r="C1" s="2"/>
      <c r="D1" s="2"/>
      <c r="E1" s="2"/>
      <c r="F1" s="2"/>
      <c r="G1" s="2"/>
      <c r="H1" s="2"/>
      <c r="I1" s="2"/>
      <c r="J1" s="3"/>
      <c r="K1" s="1" t="s">
        <v>1</v>
      </c>
    </row>
    <row r="2" spans="1:44" s="1" customFormat="1" ht="19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</row>
    <row r="3" spans="1:44" s="1" customFormat="1" ht="60" customHeight="1">
      <c r="A3" s="6" t="s">
        <v>3</v>
      </c>
      <c r="B3" s="6" t="s">
        <v>0</v>
      </c>
      <c r="C3" s="6" t="s">
        <v>4</v>
      </c>
      <c r="D3" s="6" t="s">
        <v>5</v>
      </c>
      <c r="E3" s="6"/>
      <c r="F3" s="6" t="s">
        <v>6</v>
      </c>
      <c r="G3" s="6"/>
      <c r="H3" s="6" t="s">
        <v>7</v>
      </c>
      <c r="I3" s="6" t="s">
        <v>8</v>
      </c>
      <c r="J3" s="6" t="s">
        <v>9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 t="s">
        <v>10</v>
      </c>
    </row>
    <row r="4" spans="1:44" s="1" customFormat="1" ht="12.75">
      <c r="A4" s="6"/>
      <c r="B4" s="6"/>
      <c r="C4" s="6"/>
      <c r="D4" s="6" t="s">
        <v>11</v>
      </c>
      <c r="E4" s="6" t="s">
        <v>12</v>
      </c>
      <c r="F4" s="6" t="s">
        <v>13</v>
      </c>
      <c r="G4" s="6" t="s">
        <v>14</v>
      </c>
      <c r="H4" s="6"/>
      <c r="I4" s="6"/>
      <c r="J4" s="7">
        <v>2013</v>
      </c>
      <c r="K4" s="7">
        <v>2014</v>
      </c>
      <c r="L4" s="7">
        <v>2015</v>
      </c>
      <c r="M4" s="7">
        <v>2016</v>
      </c>
      <c r="N4" s="7">
        <v>2017</v>
      </c>
      <c r="O4" s="7">
        <v>2018</v>
      </c>
      <c r="P4" s="7">
        <v>2019</v>
      </c>
      <c r="Q4" s="7">
        <v>2020</v>
      </c>
      <c r="R4" s="7">
        <v>2021</v>
      </c>
      <c r="S4" s="7">
        <v>2022</v>
      </c>
      <c r="T4" s="7">
        <v>2023</v>
      </c>
      <c r="U4" s="7">
        <v>2024</v>
      </c>
      <c r="V4" s="7">
        <v>2025</v>
      </c>
      <c r="W4" s="7">
        <v>2026</v>
      </c>
      <c r="X4" s="7">
        <v>2027</v>
      </c>
      <c r="Y4" s="7">
        <v>2028</v>
      </c>
      <c r="Z4" s="7">
        <v>2029</v>
      </c>
      <c r="AA4" s="6">
        <v>2029</v>
      </c>
      <c r="AB4" s="6">
        <v>2030</v>
      </c>
      <c r="AC4" s="6">
        <v>2031</v>
      </c>
      <c r="AD4" s="6">
        <v>2032</v>
      </c>
      <c r="AE4" s="6">
        <v>2033</v>
      </c>
      <c r="AF4" s="6">
        <v>2034</v>
      </c>
      <c r="AG4" s="6">
        <v>2035</v>
      </c>
      <c r="AH4" s="6">
        <v>2036</v>
      </c>
      <c r="AI4" s="6">
        <v>2037</v>
      </c>
      <c r="AJ4" s="6">
        <v>2038</v>
      </c>
      <c r="AK4" s="6">
        <v>2039</v>
      </c>
      <c r="AL4" s="6">
        <v>2040</v>
      </c>
      <c r="AM4" s="6">
        <v>2041</v>
      </c>
      <c r="AN4" s="6">
        <v>2042</v>
      </c>
      <c r="AO4" s="6">
        <v>2043</v>
      </c>
      <c r="AP4" s="6">
        <v>2044</v>
      </c>
      <c r="AQ4" s="6">
        <v>2045</v>
      </c>
      <c r="AR4" s="6"/>
    </row>
    <row r="5" spans="1:44" s="1" customFormat="1" ht="14.2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9</v>
      </c>
      <c r="I5" s="8">
        <v>10</v>
      </c>
      <c r="J5" s="8">
        <v>11</v>
      </c>
      <c r="K5" s="8">
        <v>12</v>
      </c>
      <c r="L5" s="8">
        <v>13</v>
      </c>
      <c r="M5" s="8">
        <v>14</v>
      </c>
      <c r="N5" s="8">
        <v>15</v>
      </c>
      <c r="O5" s="8">
        <v>16</v>
      </c>
      <c r="P5" s="8">
        <v>17</v>
      </c>
      <c r="Q5" s="8">
        <v>18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>
        <v>19</v>
      </c>
    </row>
    <row r="6" spans="1:44" s="13" customFormat="1" ht="18" customHeight="1">
      <c r="A6" s="9"/>
      <c r="B6" s="10" t="s">
        <v>15</v>
      </c>
      <c r="C6" s="10"/>
      <c r="D6" s="10"/>
      <c r="E6" s="10"/>
      <c r="F6" s="10"/>
      <c r="G6" s="10"/>
      <c r="H6" s="11">
        <f aca="true" t="shared" si="0" ref="H6:X6">H7+H8</f>
        <v>4716315.2</v>
      </c>
      <c r="I6" s="11">
        <f t="shared" si="0"/>
        <v>503315.74</v>
      </c>
      <c r="J6" s="12">
        <f t="shared" si="0"/>
        <v>2856092.26</v>
      </c>
      <c r="K6" s="12">
        <f t="shared" si="0"/>
        <v>1177610.38</v>
      </c>
      <c r="L6" s="11">
        <f t="shared" si="0"/>
        <v>179052.82</v>
      </c>
      <c r="M6" s="11">
        <f t="shared" si="0"/>
        <v>56</v>
      </c>
      <c r="N6" s="11">
        <f t="shared" si="0"/>
        <v>56</v>
      </c>
      <c r="O6" s="11">
        <f t="shared" si="0"/>
        <v>56</v>
      </c>
      <c r="P6" s="11">
        <f t="shared" si="0"/>
        <v>56</v>
      </c>
      <c r="Q6" s="11">
        <f t="shared" si="0"/>
        <v>20</v>
      </c>
      <c r="R6" s="11">
        <f t="shared" si="0"/>
        <v>0</v>
      </c>
      <c r="S6" s="11">
        <f t="shared" si="0"/>
        <v>0</v>
      </c>
      <c r="T6" s="11">
        <f t="shared" si="0"/>
        <v>0</v>
      </c>
      <c r="U6" s="11">
        <f t="shared" si="0"/>
        <v>0</v>
      </c>
      <c r="V6" s="11">
        <f t="shared" si="0"/>
        <v>0</v>
      </c>
      <c r="W6" s="11">
        <f t="shared" si="0"/>
        <v>0</v>
      </c>
      <c r="X6" s="11">
        <f t="shared" si="0"/>
        <v>0</v>
      </c>
      <c r="Y6" s="11">
        <f>+Y7+Y8</f>
        <v>0</v>
      </c>
      <c r="Z6" s="11">
        <f aca="true" t="shared" si="1" ref="Z6:AQ6">Z7+Z8</f>
        <v>0</v>
      </c>
      <c r="AA6" s="11" t="e">
        <f t="shared" si="1"/>
        <v>#REF!</v>
      </c>
      <c r="AB6" s="11" t="e">
        <f t="shared" si="1"/>
        <v>#REF!</v>
      </c>
      <c r="AC6" s="11" t="e">
        <f t="shared" si="1"/>
        <v>#REF!</v>
      </c>
      <c r="AD6" s="11" t="e">
        <f t="shared" si="1"/>
        <v>#REF!</v>
      </c>
      <c r="AE6" s="11" t="e">
        <f t="shared" si="1"/>
        <v>#REF!</v>
      </c>
      <c r="AF6" s="11" t="e">
        <f t="shared" si="1"/>
        <v>#REF!</v>
      </c>
      <c r="AG6" s="11" t="e">
        <f t="shared" si="1"/>
        <v>#REF!</v>
      </c>
      <c r="AH6" s="11" t="e">
        <f t="shared" si="1"/>
        <v>#REF!</v>
      </c>
      <c r="AI6" s="11" t="e">
        <f t="shared" si="1"/>
        <v>#REF!</v>
      </c>
      <c r="AJ6" s="11" t="e">
        <f t="shared" si="1"/>
        <v>#REF!</v>
      </c>
      <c r="AK6" s="11" t="e">
        <f t="shared" si="1"/>
        <v>#REF!</v>
      </c>
      <c r="AL6" s="11" t="e">
        <f t="shared" si="1"/>
        <v>#REF!</v>
      </c>
      <c r="AM6" s="11" t="e">
        <f t="shared" si="1"/>
        <v>#REF!</v>
      </c>
      <c r="AN6" s="11" t="e">
        <f t="shared" si="1"/>
        <v>#REF!</v>
      </c>
      <c r="AO6" s="11" t="e">
        <f t="shared" si="1"/>
        <v>#REF!</v>
      </c>
      <c r="AP6" s="11" t="e">
        <f t="shared" si="1"/>
        <v>#REF!</v>
      </c>
      <c r="AQ6" s="11" t="e">
        <f t="shared" si="1"/>
        <v>#REF!</v>
      </c>
      <c r="AR6" s="11">
        <f>SUM(J6:Q6)</f>
        <v>4212999.46</v>
      </c>
    </row>
    <row r="7" spans="1:44" s="17" customFormat="1" ht="20.25" customHeight="1">
      <c r="A7" s="14"/>
      <c r="B7" s="15" t="s">
        <v>16</v>
      </c>
      <c r="C7" s="15"/>
      <c r="D7" s="15"/>
      <c r="E7" s="15"/>
      <c r="F7" s="15"/>
      <c r="G7" s="15"/>
      <c r="H7" s="16">
        <f>H13+H40</f>
        <v>1894080.2000000002</v>
      </c>
      <c r="I7" s="16">
        <f>I13+I40</f>
        <v>152315.74</v>
      </c>
      <c r="J7" s="16">
        <f>+J13+J40</f>
        <v>1008437.5599999999</v>
      </c>
      <c r="K7" s="16">
        <f aca="true" t="shared" si="2" ref="K7:Z7">K13+K40</f>
        <v>554030.08</v>
      </c>
      <c r="L7" s="16">
        <f t="shared" si="2"/>
        <v>179052.82</v>
      </c>
      <c r="M7" s="16">
        <f t="shared" si="2"/>
        <v>56</v>
      </c>
      <c r="N7" s="16">
        <f t="shared" si="2"/>
        <v>56</v>
      </c>
      <c r="O7" s="16">
        <f t="shared" si="2"/>
        <v>56</v>
      </c>
      <c r="P7" s="16">
        <f t="shared" si="2"/>
        <v>56</v>
      </c>
      <c r="Q7" s="16">
        <f t="shared" si="2"/>
        <v>20</v>
      </c>
      <c r="R7" s="16">
        <f t="shared" si="2"/>
        <v>0</v>
      </c>
      <c r="S7" s="16">
        <f t="shared" si="2"/>
        <v>0</v>
      </c>
      <c r="T7" s="16">
        <f t="shared" si="2"/>
        <v>0</v>
      </c>
      <c r="U7" s="16">
        <f t="shared" si="2"/>
        <v>0</v>
      </c>
      <c r="V7" s="16">
        <f t="shared" si="2"/>
        <v>0</v>
      </c>
      <c r="W7" s="16">
        <f t="shared" si="2"/>
        <v>0</v>
      </c>
      <c r="X7" s="16">
        <f t="shared" si="2"/>
        <v>0</v>
      </c>
      <c r="Y7" s="16">
        <f t="shared" si="2"/>
        <v>0</v>
      </c>
      <c r="Z7" s="16">
        <f t="shared" si="2"/>
        <v>0</v>
      </c>
      <c r="AA7" s="16" t="e">
        <f>AA13+AA39+#REF!+#REF!</f>
        <v>#REF!</v>
      </c>
      <c r="AB7" s="16" t="e">
        <f>AB13+AB40+#REF!+#REF!</f>
        <v>#REF!</v>
      </c>
      <c r="AC7" s="16" t="e">
        <f>AC13+AC40+#REF!+#REF!</f>
        <v>#REF!</v>
      </c>
      <c r="AD7" s="16" t="e">
        <f>AD13+AD40+#REF!+#REF!</f>
        <v>#REF!</v>
      </c>
      <c r="AE7" s="16" t="e">
        <f>AE13+AE40+#REF!+#REF!</f>
        <v>#REF!</v>
      </c>
      <c r="AF7" s="16" t="e">
        <f>AF13+AF40+#REF!+#REF!</f>
        <v>#REF!</v>
      </c>
      <c r="AG7" s="16" t="e">
        <f>AG13+AG40+#REF!+#REF!</f>
        <v>#REF!</v>
      </c>
      <c r="AH7" s="16" t="e">
        <f>AH13+AH40+#REF!+#REF!</f>
        <v>#REF!</v>
      </c>
      <c r="AI7" s="16" t="e">
        <f>AI13+AI40+#REF!+#REF!</f>
        <v>#REF!</v>
      </c>
      <c r="AJ7" s="16" t="e">
        <f>AJ13+AJ40+#REF!+#REF!</f>
        <v>#REF!</v>
      </c>
      <c r="AK7" s="16" t="e">
        <f>AK13+AK40+#REF!+#REF!</f>
        <v>#REF!</v>
      </c>
      <c r="AL7" s="16" t="e">
        <f>AL13+AL40+#REF!+#REF!</f>
        <v>#REF!</v>
      </c>
      <c r="AM7" s="16" t="e">
        <f>AM13+AM40+#REF!+#REF!</f>
        <v>#REF!</v>
      </c>
      <c r="AN7" s="16" t="e">
        <f>AN13+AN40+#REF!+#REF!</f>
        <v>#REF!</v>
      </c>
      <c r="AO7" s="16" t="e">
        <f>AO13+AO40+#REF!+#REF!</f>
        <v>#REF!</v>
      </c>
      <c r="AP7" s="16" t="e">
        <f>AP13+AP40+#REF!+#REF!</f>
        <v>#REF!</v>
      </c>
      <c r="AQ7" s="16" t="e">
        <f>AQ13+AQ40+#REF!+#REF!</f>
        <v>#REF!</v>
      </c>
      <c r="AR7" s="16">
        <f>SUM(J7:Q7)</f>
        <v>1741764.46</v>
      </c>
    </row>
    <row r="8" spans="1:44" s="17" customFormat="1" ht="18" customHeight="1">
      <c r="A8" s="14"/>
      <c r="B8" s="15" t="s">
        <v>17</v>
      </c>
      <c r="C8" s="15"/>
      <c r="D8" s="15"/>
      <c r="E8" s="15"/>
      <c r="F8" s="15"/>
      <c r="G8" s="15"/>
      <c r="H8" s="16">
        <f aca="true" t="shared" si="3" ref="H8:Q8">H20+H45</f>
        <v>2822235</v>
      </c>
      <c r="I8" s="16">
        <f t="shared" si="3"/>
        <v>351000</v>
      </c>
      <c r="J8" s="16">
        <f t="shared" si="3"/>
        <v>1847654.7</v>
      </c>
      <c r="K8" s="16">
        <f t="shared" si="3"/>
        <v>623580.3</v>
      </c>
      <c r="L8" s="16">
        <f t="shared" si="3"/>
        <v>0</v>
      </c>
      <c r="M8" s="16">
        <f t="shared" si="3"/>
        <v>0</v>
      </c>
      <c r="N8" s="16">
        <f t="shared" si="3"/>
        <v>0</v>
      </c>
      <c r="O8" s="16">
        <f t="shared" si="3"/>
        <v>0</v>
      </c>
      <c r="P8" s="16">
        <f t="shared" si="3"/>
        <v>0</v>
      </c>
      <c r="Q8" s="16">
        <f t="shared" si="3"/>
        <v>0</v>
      </c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>
        <v>0</v>
      </c>
      <c r="AR8" s="16">
        <f>SUM(J8:AQ8)</f>
        <v>2471235</v>
      </c>
    </row>
    <row r="9" spans="1:44" s="17" customFormat="1" ht="17.25" customHeight="1">
      <c r="A9" s="14"/>
      <c r="B9" s="15" t="s">
        <v>18</v>
      </c>
      <c r="C9" s="15"/>
      <c r="D9" s="15"/>
      <c r="E9" s="15"/>
      <c r="F9" s="15"/>
      <c r="G9" s="15"/>
      <c r="H9" s="11">
        <f aca="true" t="shared" si="4" ref="H9:M9">H10+H11</f>
        <v>4716315.2</v>
      </c>
      <c r="I9" s="11">
        <f t="shared" si="4"/>
        <v>503315.74</v>
      </c>
      <c r="J9" s="12">
        <f t="shared" si="4"/>
        <v>2856092.26</v>
      </c>
      <c r="K9" s="11">
        <f t="shared" si="4"/>
        <v>1177610.38</v>
      </c>
      <c r="L9" s="11">
        <f t="shared" si="4"/>
        <v>179052.82</v>
      </c>
      <c r="M9" s="11">
        <f t="shared" si="4"/>
        <v>56</v>
      </c>
      <c r="N9" s="11">
        <f>N10+N11</f>
        <v>56</v>
      </c>
      <c r="O9" s="11">
        <f>O10+O11</f>
        <v>56</v>
      </c>
      <c r="P9" s="11">
        <f>P10+P11</f>
        <v>56</v>
      </c>
      <c r="Q9" s="11">
        <f>Q10+Q11</f>
        <v>20</v>
      </c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>
        <v>0</v>
      </c>
      <c r="AR9" s="11">
        <f>SUM(AR10:AR11)</f>
        <v>4212999.46</v>
      </c>
    </row>
    <row r="10" spans="1:44" s="17" customFormat="1" ht="17.25" customHeight="1">
      <c r="A10" s="14"/>
      <c r="B10" s="15" t="s">
        <v>16</v>
      </c>
      <c r="C10" s="15"/>
      <c r="D10" s="15"/>
      <c r="E10" s="15"/>
      <c r="F10" s="15"/>
      <c r="G10" s="15"/>
      <c r="H10" s="16">
        <f aca="true" t="shared" si="5" ref="H10:P10">H13+H40</f>
        <v>1894080.2000000002</v>
      </c>
      <c r="I10" s="16">
        <f t="shared" si="5"/>
        <v>152315.74</v>
      </c>
      <c r="J10" s="16">
        <f t="shared" si="5"/>
        <v>1008437.5599999999</v>
      </c>
      <c r="K10" s="16">
        <f t="shared" si="5"/>
        <v>554030.08</v>
      </c>
      <c r="L10" s="16">
        <f t="shared" si="5"/>
        <v>179052.82</v>
      </c>
      <c r="M10" s="16">
        <f t="shared" si="5"/>
        <v>56</v>
      </c>
      <c r="N10" s="16">
        <f t="shared" si="5"/>
        <v>56</v>
      </c>
      <c r="O10" s="16">
        <f t="shared" si="5"/>
        <v>56</v>
      </c>
      <c r="P10" s="16">
        <f t="shared" si="5"/>
        <v>56</v>
      </c>
      <c r="Q10" s="16">
        <f>Q13+Q30</f>
        <v>20</v>
      </c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>
        <v>0</v>
      </c>
      <c r="AR10" s="16">
        <f>SUM(J10:AQ10)</f>
        <v>1741764.46</v>
      </c>
    </row>
    <row r="11" spans="1:44" s="17" customFormat="1" ht="18" customHeight="1">
      <c r="A11" s="14"/>
      <c r="B11" s="15" t="s">
        <v>17</v>
      </c>
      <c r="C11" s="15"/>
      <c r="D11" s="15"/>
      <c r="E11" s="15"/>
      <c r="F11" s="15"/>
      <c r="G11" s="15"/>
      <c r="H11" s="16">
        <f aca="true" t="shared" si="6" ref="H11:N11">H20+H45</f>
        <v>2822235</v>
      </c>
      <c r="I11" s="16">
        <f t="shared" si="6"/>
        <v>351000</v>
      </c>
      <c r="J11" s="16">
        <f t="shared" si="6"/>
        <v>1847654.7</v>
      </c>
      <c r="K11" s="16">
        <f t="shared" si="6"/>
        <v>623580.3</v>
      </c>
      <c r="L11" s="16">
        <f t="shared" si="6"/>
        <v>0</v>
      </c>
      <c r="M11" s="16">
        <f t="shared" si="6"/>
        <v>0</v>
      </c>
      <c r="N11" s="16">
        <f t="shared" si="6"/>
        <v>0</v>
      </c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>
        <v>0</v>
      </c>
      <c r="AR11" s="16">
        <f>SUM(J11:AQ11)</f>
        <v>2471235</v>
      </c>
    </row>
    <row r="12" spans="1:44" s="21" customFormat="1" ht="36" customHeight="1">
      <c r="A12" s="14"/>
      <c r="B12" s="18" t="s">
        <v>19</v>
      </c>
      <c r="C12" s="18"/>
      <c r="D12" s="18"/>
      <c r="E12" s="18"/>
      <c r="F12" s="18"/>
      <c r="G12" s="18"/>
      <c r="H12" s="19">
        <f aca="true" t="shared" si="7" ref="H12:Q12">H13+H20</f>
        <v>2159315.2</v>
      </c>
      <c r="I12" s="20">
        <f t="shared" si="7"/>
        <v>152315.74</v>
      </c>
      <c r="J12" s="19">
        <f t="shared" si="7"/>
        <v>1097592.26</v>
      </c>
      <c r="K12" s="19">
        <f t="shared" si="7"/>
        <v>745110.3799999999</v>
      </c>
      <c r="L12" s="19">
        <f t="shared" si="7"/>
        <v>164052.82</v>
      </c>
      <c r="M12" s="19">
        <f t="shared" si="7"/>
        <v>56</v>
      </c>
      <c r="N12" s="19">
        <f t="shared" si="7"/>
        <v>56</v>
      </c>
      <c r="O12" s="19">
        <f t="shared" si="7"/>
        <v>56</v>
      </c>
      <c r="P12" s="19">
        <f t="shared" si="7"/>
        <v>56</v>
      </c>
      <c r="Q12" s="19">
        <f t="shared" si="7"/>
        <v>20</v>
      </c>
      <c r="R12" s="19">
        <f>+R13+R17</f>
        <v>0</v>
      </c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>
        <v>0</v>
      </c>
      <c r="AR12" s="19">
        <f>AR13+AR20</f>
        <v>2006999.46</v>
      </c>
    </row>
    <row r="13" spans="1:44" s="21" customFormat="1" ht="17.25" customHeight="1" outlineLevel="1">
      <c r="A13" s="14"/>
      <c r="B13" s="15" t="s">
        <v>20</v>
      </c>
      <c r="C13" s="15"/>
      <c r="D13" s="15"/>
      <c r="E13" s="15"/>
      <c r="F13" s="15"/>
      <c r="G13" s="15"/>
      <c r="H13" s="19">
        <f aca="true" t="shared" si="8" ref="H13:Q13">SUM(H14:H16)</f>
        <v>1674080.2000000002</v>
      </c>
      <c r="I13" s="19">
        <f t="shared" si="8"/>
        <v>152315.74</v>
      </c>
      <c r="J13" s="19">
        <f t="shared" si="8"/>
        <v>884937.5599999999</v>
      </c>
      <c r="K13" s="19">
        <f t="shared" si="8"/>
        <v>472530.07999999996</v>
      </c>
      <c r="L13" s="19">
        <f t="shared" si="8"/>
        <v>164052.82</v>
      </c>
      <c r="M13" s="19">
        <f t="shared" si="8"/>
        <v>56</v>
      </c>
      <c r="N13" s="19">
        <f t="shared" si="8"/>
        <v>56</v>
      </c>
      <c r="O13" s="19">
        <f t="shared" si="8"/>
        <v>56</v>
      </c>
      <c r="P13" s="19">
        <f t="shared" si="8"/>
        <v>56</v>
      </c>
      <c r="Q13" s="19">
        <f t="shared" si="8"/>
        <v>20</v>
      </c>
      <c r="R13" s="19">
        <f>SUM(R15:R16)</f>
        <v>0</v>
      </c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>
        <f>SUM(AR14:AR16)</f>
        <v>1521764.46</v>
      </c>
    </row>
    <row r="14" spans="1:44" s="21" customFormat="1" ht="48" customHeight="1" outlineLevel="1">
      <c r="A14" s="14"/>
      <c r="B14" s="22" t="s">
        <v>21</v>
      </c>
      <c r="C14" s="23" t="s">
        <v>22</v>
      </c>
      <c r="D14" s="24">
        <v>2012</v>
      </c>
      <c r="E14" s="24">
        <v>2014</v>
      </c>
      <c r="F14" s="24">
        <v>801</v>
      </c>
      <c r="G14" s="24">
        <v>80104</v>
      </c>
      <c r="H14" s="25">
        <v>975223.9</v>
      </c>
      <c r="I14" s="25">
        <v>52345.55</v>
      </c>
      <c r="J14" s="25">
        <v>660743.2</v>
      </c>
      <c r="K14" s="25">
        <v>262135.15</v>
      </c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>
        <f>SUM(J14:Q14)</f>
        <v>922878.35</v>
      </c>
    </row>
    <row r="15" spans="1:44" s="33" customFormat="1" ht="81.75" customHeight="1" outlineLevel="2">
      <c r="A15" s="26"/>
      <c r="B15" s="27" t="s">
        <v>23</v>
      </c>
      <c r="C15" s="28" t="s">
        <v>22</v>
      </c>
      <c r="D15" s="29">
        <v>2012</v>
      </c>
      <c r="E15" s="29">
        <v>2014</v>
      </c>
      <c r="F15" s="29">
        <v>710</v>
      </c>
      <c r="G15" s="29">
        <v>71095</v>
      </c>
      <c r="H15" s="30">
        <f>SUM(I15:AQ15)</f>
        <v>38745</v>
      </c>
      <c r="I15" s="30">
        <v>12300</v>
      </c>
      <c r="J15" s="30">
        <v>9840</v>
      </c>
      <c r="K15" s="30">
        <v>16605</v>
      </c>
      <c r="L15" s="26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2"/>
      <c r="AR15" s="32">
        <f>SUM(J15:AQ15)</f>
        <v>26445</v>
      </c>
    </row>
    <row r="16" spans="1:44" s="33" customFormat="1" ht="66" customHeight="1" outlineLevel="2">
      <c r="A16" s="26"/>
      <c r="B16" s="34" t="s">
        <v>24</v>
      </c>
      <c r="C16" s="28" t="s">
        <v>22</v>
      </c>
      <c r="D16" s="35">
        <v>2012</v>
      </c>
      <c r="E16" s="36">
        <v>2020</v>
      </c>
      <c r="F16" s="37">
        <v>853</v>
      </c>
      <c r="G16" s="37">
        <v>85395</v>
      </c>
      <c r="H16" s="38">
        <f>SUM(I16:AQ16)</f>
        <v>660111.3</v>
      </c>
      <c r="I16" s="39">
        <v>87670.19</v>
      </c>
      <c r="J16" s="39">
        <v>214354.36</v>
      </c>
      <c r="K16" s="39">
        <v>193789.93</v>
      </c>
      <c r="L16" s="39">
        <v>164052.82</v>
      </c>
      <c r="M16" s="39">
        <v>56</v>
      </c>
      <c r="N16" s="39">
        <v>56</v>
      </c>
      <c r="O16" s="39">
        <v>56</v>
      </c>
      <c r="P16" s="39">
        <v>56</v>
      </c>
      <c r="Q16" s="39">
        <v>20</v>
      </c>
      <c r="R16" s="39">
        <v>0</v>
      </c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8"/>
      <c r="AR16" s="38">
        <f>SUM(J16:AQ16)</f>
        <v>572441.11</v>
      </c>
    </row>
    <row r="17" spans="1:44" s="21" customFormat="1" ht="45" customHeight="1" hidden="1" outlineLevel="1">
      <c r="A17" s="14"/>
      <c r="B17" s="40" t="s">
        <v>25</v>
      </c>
      <c r="C17" s="40"/>
      <c r="D17" s="40"/>
      <c r="E17" s="40"/>
      <c r="F17" s="40"/>
      <c r="G17" s="40"/>
      <c r="H17" s="41" t="e">
        <f>H18+H19+#REF!+#REF!</f>
        <v>#REF!</v>
      </c>
      <c r="I17" s="41" t="e">
        <f>I18+I19+#REF!+#REF!</f>
        <v>#REF!</v>
      </c>
      <c r="J17" s="41" t="e">
        <f>J18+J19+#REF!+#REF!</f>
        <v>#REF!</v>
      </c>
      <c r="K17" s="41" t="e">
        <f>K18+K19+#REF!+#REF!</f>
        <v>#REF!</v>
      </c>
      <c r="L17" s="42" t="e">
        <f>L19+#REF!</f>
        <v>#REF!</v>
      </c>
      <c r="M17" s="42" t="e">
        <f>M19+#REF!</f>
        <v>#REF!</v>
      </c>
      <c r="N17" s="42" t="e">
        <f>N19+#REF!</f>
        <v>#REF!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</row>
    <row r="18" spans="1:44" s="21" customFormat="1" ht="15.75" customHeight="1" hidden="1" outlineLevel="1">
      <c r="A18" s="14"/>
      <c r="B18" s="27"/>
      <c r="C18" s="28"/>
      <c r="D18" s="29"/>
      <c r="E18" s="29"/>
      <c r="F18" s="29"/>
      <c r="G18" s="29"/>
      <c r="H18" s="38"/>
      <c r="I18" s="38"/>
      <c r="J18" s="38"/>
      <c r="K18" s="38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</row>
    <row r="19" spans="1:44" s="21" customFormat="1" ht="15.75" customHeight="1" hidden="1" outlineLevel="1">
      <c r="A19" s="14"/>
      <c r="B19" s="43" t="s">
        <v>26</v>
      </c>
      <c r="C19" s="28" t="s">
        <v>22</v>
      </c>
      <c r="D19" s="44">
        <v>2008</v>
      </c>
      <c r="E19" s="44">
        <v>2013</v>
      </c>
      <c r="F19" s="44">
        <v>600</v>
      </c>
      <c r="G19" s="44">
        <v>60016</v>
      </c>
      <c r="H19" s="38">
        <v>0</v>
      </c>
      <c r="I19" s="38">
        <v>0</v>
      </c>
      <c r="J19" s="38">
        <v>0</v>
      </c>
      <c r="K19" s="38">
        <v>0</v>
      </c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32">
        <f>SUM(J19:AQ19)</f>
        <v>0</v>
      </c>
    </row>
    <row r="20" spans="1:44" ht="18" customHeight="1" outlineLevel="2">
      <c r="A20" s="45"/>
      <c r="B20" s="40" t="s">
        <v>17</v>
      </c>
      <c r="C20" s="40"/>
      <c r="D20" s="40"/>
      <c r="E20" s="40"/>
      <c r="F20" s="40"/>
      <c r="G20" s="40"/>
      <c r="H20" s="41">
        <f>H21</f>
        <v>485235</v>
      </c>
      <c r="I20" s="46">
        <f>I21</f>
        <v>0</v>
      </c>
      <c r="J20" s="46">
        <f>J21</f>
        <v>212654.7</v>
      </c>
      <c r="K20" s="46">
        <f>K21</f>
        <v>272580.3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2"/>
      <c r="AR20" s="42">
        <f>SUM(AR21:AR21)</f>
        <v>485235</v>
      </c>
    </row>
    <row r="21" spans="1:44" ht="82.5" customHeight="1" outlineLevel="2">
      <c r="A21" s="45"/>
      <c r="B21" s="27" t="s">
        <v>23</v>
      </c>
      <c r="C21" s="28" t="s">
        <v>22</v>
      </c>
      <c r="D21" s="47">
        <v>2012</v>
      </c>
      <c r="E21" s="47">
        <v>2014</v>
      </c>
      <c r="F21" s="47">
        <v>710</v>
      </c>
      <c r="G21" s="47">
        <v>71095</v>
      </c>
      <c r="H21" s="38">
        <f>SUM(I21:AQ21)</f>
        <v>485235</v>
      </c>
      <c r="I21" s="38">
        <v>0</v>
      </c>
      <c r="J21" s="38">
        <v>212654.7</v>
      </c>
      <c r="K21" s="38">
        <v>272580.3</v>
      </c>
      <c r="L21" s="48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2"/>
      <c r="AR21" s="32">
        <f>SUM(J21:AQ21)</f>
        <v>485235</v>
      </c>
    </row>
    <row r="22" spans="1:44" ht="41.25" customHeight="1">
      <c r="A22" s="45"/>
      <c r="B22" s="18" t="s">
        <v>27</v>
      </c>
      <c r="C22" s="18"/>
      <c r="D22" s="18"/>
      <c r="E22" s="18"/>
      <c r="F22" s="18"/>
      <c r="G22" s="18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</row>
    <row r="23" spans="1:44" ht="14.25" customHeight="1" hidden="1" outlineLevel="1">
      <c r="A23" s="45"/>
      <c r="B23" s="49" t="s">
        <v>16</v>
      </c>
      <c r="C23" s="49"/>
      <c r="D23" s="49"/>
      <c r="E23" s="49"/>
      <c r="F23" s="49"/>
      <c r="G23" s="49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</row>
    <row r="24" spans="1:44" s="21" customFormat="1" ht="15" customHeight="1" hidden="1" outlineLevel="1">
      <c r="A24" s="14"/>
      <c r="B24" s="50" t="s">
        <v>28</v>
      </c>
      <c r="C24" s="51"/>
      <c r="D24" s="51"/>
      <c r="E24" s="50"/>
      <c r="F24" s="51" t="s">
        <v>29</v>
      </c>
      <c r="G24" s="51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</row>
    <row r="25" spans="1:44" s="21" customFormat="1" ht="15" customHeight="1" hidden="1" outlineLevel="2">
      <c r="A25" s="14"/>
      <c r="B25" s="52" t="s">
        <v>30</v>
      </c>
      <c r="C25" s="51"/>
      <c r="D25" s="51"/>
      <c r="E25" s="53"/>
      <c r="F25" s="49"/>
      <c r="G25" s="49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</row>
    <row r="26" spans="1:44" s="21" customFormat="1" ht="15" customHeight="1" hidden="1" outlineLevel="2">
      <c r="A26" s="14"/>
      <c r="B26" s="52" t="s">
        <v>30</v>
      </c>
      <c r="C26" s="51"/>
      <c r="D26" s="51"/>
      <c r="E26" s="53"/>
      <c r="F26" s="49"/>
      <c r="G26" s="49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</row>
    <row r="27" spans="1:44" s="21" customFormat="1" ht="15" customHeight="1" hidden="1" outlineLevel="1" collapsed="1">
      <c r="A27" s="14"/>
      <c r="B27" s="50" t="s">
        <v>31</v>
      </c>
      <c r="C27" s="51"/>
      <c r="D27" s="51"/>
      <c r="E27" s="50"/>
      <c r="F27" s="51" t="s">
        <v>29</v>
      </c>
      <c r="G27" s="51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</row>
    <row r="28" spans="1:44" s="21" customFormat="1" ht="15" customHeight="1" hidden="1" outlineLevel="2">
      <c r="A28" s="14"/>
      <c r="B28" s="52" t="s">
        <v>30</v>
      </c>
      <c r="C28" s="51"/>
      <c r="D28" s="51"/>
      <c r="E28" s="53"/>
      <c r="F28" s="53"/>
      <c r="G28" s="53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</row>
    <row r="29" spans="1:44" ht="14.25" customHeight="1" hidden="1" outlineLevel="2">
      <c r="A29" s="45"/>
      <c r="B29" s="54" t="s">
        <v>32</v>
      </c>
      <c r="C29" s="51"/>
      <c r="D29" s="51"/>
      <c r="E29" s="53"/>
      <c r="F29" s="55"/>
      <c r="G29" s="5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</row>
    <row r="30" spans="1:44" ht="14.25" customHeight="1" hidden="1" outlineLevel="2">
      <c r="A30" s="45"/>
      <c r="B30" s="54"/>
      <c r="C30" s="51"/>
      <c r="D30" s="51"/>
      <c r="E30" s="53"/>
      <c r="F30" s="55"/>
      <c r="G30" s="5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</row>
    <row r="31" spans="1:44" ht="14.25" customHeight="1" hidden="1" outlineLevel="1" collapsed="1">
      <c r="A31" s="45"/>
      <c r="B31" s="49" t="s">
        <v>17</v>
      </c>
      <c r="C31" s="49"/>
      <c r="D31" s="49"/>
      <c r="E31" s="49"/>
      <c r="F31" s="49"/>
      <c r="G31" s="49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</row>
    <row r="32" spans="1:44" s="21" customFormat="1" ht="15" customHeight="1" hidden="1" outlineLevel="1">
      <c r="A32" s="14"/>
      <c r="B32" s="50" t="s">
        <v>28</v>
      </c>
      <c r="C32" s="51"/>
      <c r="D32" s="51"/>
      <c r="E32" s="50"/>
      <c r="F32" s="51" t="s">
        <v>29</v>
      </c>
      <c r="G32" s="51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</row>
    <row r="33" spans="1:44" s="21" customFormat="1" ht="15" customHeight="1" hidden="1" outlineLevel="2">
      <c r="A33" s="14"/>
      <c r="B33" s="52" t="s">
        <v>30</v>
      </c>
      <c r="C33" s="51"/>
      <c r="D33" s="51"/>
      <c r="E33" s="53"/>
      <c r="F33" s="49"/>
      <c r="G33" s="49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</row>
    <row r="34" spans="1:44" s="21" customFormat="1" ht="15" customHeight="1" hidden="1" outlineLevel="2">
      <c r="A34" s="14"/>
      <c r="B34" s="52" t="s">
        <v>30</v>
      </c>
      <c r="C34" s="51"/>
      <c r="D34" s="51"/>
      <c r="E34" s="53"/>
      <c r="F34" s="49"/>
      <c r="G34" s="49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</row>
    <row r="35" spans="1:44" s="21" customFormat="1" ht="15" customHeight="1" hidden="1" outlineLevel="1" collapsed="1">
      <c r="A35" s="14"/>
      <c r="B35" s="50" t="s">
        <v>31</v>
      </c>
      <c r="C35" s="51"/>
      <c r="D35" s="51"/>
      <c r="E35" s="50"/>
      <c r="F35" s="51" t="s">
        <v>29</v>
      </c>
      <c r="G35" s="51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</row>
    <row r="36" spans="1:44" s="21" customFormat="1" ht="15" customHeight="1" hidden="1" outlineLevel="2">
      <c r="A36" s="14"/>
      <c r="B36" s="52" t="s">
        <v>30</v>
      </c>
      <c r="C36" s="51"/>
      <c r="D36" s="51"/>
      <c r="E36" s="53"/>
      <c r="F36" s="53"/>
      <c r="G36" s="53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</row>
    <row r="37" spans="1:44" ht="14.25" customHeight="1" hidden="1" outlineLevel="2">
      <c r="A37" s="45"/>
      <c r="B37" s="54" t="s">
        <v>32</v>
      </c>
      <c r="C37" s="51"/>
      <c r="D37" s="51"/>
      <c r="E37" s="53"/>
      <c r="F37" s="55"/>
      <c r="G37" s="5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</row>
    <row r="38" spans="1:44" ht="14.25" customHeight="1" hidden="1" outlineLevel="2">
      <c r="A38" s="45"/>
      <c r="B38" s="54"/>
      <c r="C38" s="51"/>
      <c r="D38" s="51"/>
      <c r="E38" s="53"/>
      <c r="F38" s="55"/>
      <c r="G38" s="5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</row>
    <row r="39" spans="1:44" ht="33" customHeight="1" collapsed="1">
      <c r="A39" s="45"/>
      <c r="B39" s="18" t="s">
        <v>33</v>
      </c>
      <c r="C39" s="18"/>
      <c r="D39" s="18"/>
      <c r="E39" s="18"/>
      <c r="F39" s="18"/>
      <c r="G39" s="18"/>
      <c r="H39" s="19">
        <f aca="true" t="shared" si="9" ref="H39:N39">H40+H45</f>
        <v>2557000</v>
      </c>
      <c r="I39" s="19">
        <f t="shared" si="9"/>
        <v>351000</v>
      </c>
      <c r="J39" s="19">
        <f t="shared" si="9"/>
        <v>1758500</v>
      </c>
      <c r="K39" s="19">
        <f t="shared" si="9"/>
        <v>432500</v>
      </c>
      <c r="L39" s="19">
        <f t="shared" si="9"/>
        <v>15000</v>
      </c>
      <c r="M39" s="19">
        <f t="shared" si="9"/>
        <v>0</v>
      </c>
      <c r="N39" s="19">
        <f t="shared" si="9"/>
        <v>0</v>
      </c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>
        <v>0</v>
      </c>
      <c r="AR39" s="19">
        <f>AR40+AR45</f>
        <v>2206000</v>
      </c>
    </row>
    <row r="40" spans="1:44" ht="18" customHeight="1" outlineLevel="1">
      <c r="A40" s="45"/>
      <c r="B40" s="15" t="s">
        <v>16</v>
      </c>
      <c r="C40" s="15"/>
      <c r="D40" s="15"/>
      <c r="E40" s="15"/>
      <c r="F40" s="15"/>
      <c r="G40" s="15"/>
      <c r="H40" s="19">
        <f>SUM(H41:H44)</f>
        <v>220000</v>
      </c>
      <c r="I40" s="19">
        <f>SUM(I41:I44)</f>
        <v>0</v>
      </c>
      <c r="J40" s="19">
        <f>SUM(J41:J44)</f>
        <v>123500</v>
      </c>
      <c r="K40" s="19">
        <f>SUM(K41:K44)</f>
        <v>81500</v>
      </c>
      <c r="L40" s="19">
        <f>L41+L42+L43+L44</f>
        <v>15000</v>
      </c>
      <c r="M40" s="19">
        <f>M41+M43+M44</f>
        <v>0</v>
      </c>
      <c r="N40" s="19">
        <f>N41+N43</f>
        <v>0</v>
      </c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42">
        <f>SUM(AR41:AR44)</f>
        <v>220000</v>
      </c>
    </row>
    <row r="41" spans="1:44" ht="49.5" customHeight="1" outlineLevel="1">
      <c r="A41" s="45"/>
      <c r="B41" s="56" t="s">
        <v>34</v>
      </c>
      <c r="C41" s="23" t="s">
        <v>22</v>
      </c>
      <c r="D41" s="24">
        <v>2013</v>
      </c>
      <c r="E41" s="24">
        <v>2014</v>
      </c>
      <c r="F41" s="24">
        <v>710</v>
      </c>
      <c r="G41" s="24">
        <v>71004</v>
      </c>
      <c r="H41" s="25">
        <f>SUM(I41:Q41)</f>
        <v>100000</v>
      </c>
      <c r="I41" s="25">
        <v>0</v>
      </c>
      <c r="J41" s="25">
        <v>86000</v>
      </c>
      <c r="K41" s="25">
        <v>14000</v>
      </c>
      <c r="L41" s="25">
        <v>0</v>
      </c>
      <c r="M41" s="25"/>
      <c r="N41" s="25"/>
      <c r="O41" s="25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32">
        <f>SUM(J41:AQ41)</f>
        <v>100000</v>
      </c>
    </row>
    <row r="42" spans="1:44" ht="69" customHeight="1" hidden="1" outlineLevel="1">
      <c r="A42" s="45"/>
      <c r="B42" s="56"/>
      <c r="C42" s="23"/>
      <c r="D42" s="24"/>
      <c r="E42" s="24"/>
      <c r="F42" s="24"/>
      <c r="G42" s="24"/>
      <c r="H42" s="25"/>
      <c r="I42" s="25"/>
      <c r="J42" s="25">
        <v>0</v>
      </c>
      <c r="K42" s="25">
        <v>0</v>
      </c>
      <c r="L42" s="25"/>
      <c r="M42" s="25"/>
      <c r="N42" s="25"/>
      <c r="O42" s="25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32">
        <f>SUM(J42:AQ42)</f>
        <v>0</v>
      </c>
    </row>
    <row r="43" spans="1:44" ht="13.5" customHeight="1" hidden="1" outlineLevel="2">
      <c r="A43" s="45"/>
      <c r="B43" s="22"/>
      <c r="C43" s="23"/>
      <c r="D43" s="24"/>
      <c r="E43" s="24"/>
      <c r="F43" s="24"/>
      <c r="G43" s="24"/>
      <c r="H43" s="38"/>
      <c r="I43" s="38"/>
      <c r="J43" s="38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>
        <f>SUM(J43:AQ43)</f>
        <v>0</v>
      </c>
    </row>
    <row r="44" spans="1:44" ht="81.75" customHeight="1" outlineLevel="2">
      <c r="A44" s="45"/>
      <c r="B44" s="57" t="s">
        <v>35</v>
      </c>
      <c r="C44" s="23" t="s">
        <v>22</v>
      </c>
      <c r="D44" s="24">
        <v>2013</v>
      </c>
      <c r="E44" s="24">
        <v>2015</v>
      </c>
      <c r="F44" s="24">
        <v>750</v>
      </c>
      <c r="G44" s="24">
        <v>75075</v>
      </c>
      <c r="H44" s="38">
        <f>SUM(I44:Q44)</f>
        <v>120000</v>
      </c>
      <c r="I44" s="38">
        <v>0</v>
      </c>
      <c r="J44" s="38">
        <v>37500</v>
      </c>
      <c r="K44" s="32">
        <v>67500</v>
      </c>
      <c r="L44" s="32">
        <v>15000</v>
      </c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>
        <f>SUM(J44:AQ44)</f>
        <v>120000</v>
      </c>
    </row>
    <row r="45" spans="1:44" ht="18.75" customHeight="1" outlineLevel="1">
      <c r="A45" s="45"/>
      <c r="B45" s="58" t="s">
        <v>17</v>
      </c>
      <c r="C45" s="58"/>
      <c r="D45" s="58"/>
      <c r="E45" s="58"/>
      <c r="F45" s="58"/>
      <c r="G45" s="58"/>
      <c r="H45" s="42">
        <f>+SUM(H46:H53)</f>
        <v>2337000</v>
      </c>
      <c r="I45" s="42">
        <f>SUM(I46:I46)</f>
        <v>351000</v>
      </c>
      <c r="J45" s="42">
        <f>SUM(J46:J53)</f>
        <v>1635000</v>
      </c>
      <c r="K45" s="42">
        <f>SUM(K46:K53)</f>
        <v>351000</v>
      </c>
      <c r="L45" s="42">
        <f>SUM(L46:L53)</f>
        <v>0</v>
      </c>
      <c r="M45" s="42">
        <f>SUM(M48:M53)</f>
        <v>0</v>
      </c>
      <c r="N45" s="42">
        <f>SUM(N48:N53)</f>
        <v>0</v>
      </c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>
        <f>SUM(AR46:AR53)</f>
        <v>1986000</v>
      </c>
    </row>
    <row r="46" spans="1:44" ht="61.5" customHeight="1" outlineLevel="1">
      <c r="A46" s="45"/>
      <c r="B46" s="43" t="s">
        <v>36</v>
      </c>
      <c r="C46" s="28" t="s">
        <v>22</v>
      </c>
      <c r="D46" s="29">
        <v>2012</v>
      </c>
      <c r="E46" s="29">
        <v>2014</v>
      </c>
      <c r="F46" s="29">
        <v>700</v>
      </c>
      <c r="G46" s="29">
        <v>70005</v>
      </c>
      <c r="H46" s="38">
        <f>SUM(I46:AQ46)</f>
        <v>2337000</v>
      </c>
      <c r="I46" s="38">
        <v>351000</v>
      </c>
      <c r="J46" s="38">
        <v>1635000</v>
      </c>
      <c r="K46" s="38">
        <v>351000</v>
      </c>
      <c r="L46" s="38">
        <v>0</v>
      </c>
      <c r="M46" s="32">
        <v>0</v>
      </c>
      <c r="N46" s="32">
        <v>0</v>
      </c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32">
        <f>SUM(J46:AQ46)</f>
        <v>1986000</v>
      </c>
    </row>
    <row r="47" spans="1:44" ht="93.75" customHeight="1" hidden="1" outlineLevel="1">
      <c r="A47" s="59"/>
      <c r="B47" s="60"/>
      <c r="C47" s="61"/>
      <c r="D47" s="62"/>
      <c r="E47" s="62"/>
      <c r="F47" s="62"/>
      <c r="G47" s="62"/>
      <c r="H47" s="63"/>
      <c r="I47" s="63"/>
      <c r="J47" s="63">
        <v>0</v>
      </c>
      <c r="K47" s="63">
        <v>0</v>
      </c>
      <c r="L47" s="63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>
        <f>SUM(J47:AQ47)</f>
        <v>0</v>
      </c>
    </row>
    <row r="48" spans="1:44" ht="36.75" customHeight="1" hidden="1" outlineLevel="2">
      <c r="A48" s="59"/>
      <c r="B48" s="65" t="s">
        <v>23</v>
      </c>
      <c r="C48" s="66" t="s">
        <v>22</v>
      </c>
      <c r="D48" s="67">
        <v>2012</v>
      </c>
      <c r="E48" s="67">
        <v>2014</v>
      </c>
      <c r="F48" s="67">
        <v>710</v>
      </c>
      <c r="G48" s="67">
        <v>71095</v>
      </c>
      <c r="H48" s="68">
        <v>0</v>
      </c>
      <c r="I48" s="68">
        <v>0</v>
      </c>
      <c r="J48" s="68">
        <v>0</v>
      </c>
      <c r="K48" s="68">
        <v>0</v>
      </c>
      <c r="L48" s="68">
        <v>0</v>
      </c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>
        <v>0</v>
      </c>
      <c r="AR48" s="68">
        <f aca="true" t="shared" si="10" ref="AR48:AR53">SUM(J48:AQ48)</f>
        <v>0</v>
      </c>
    </row>
    <row r="49" spans="1:44" ht="51" customHeight="1" hidden="1" outlineLevel="2">
      <c r="A49" s="59"/>
      <c r="B49" s="69"/>
      <c r="C49" s="66"/>
      <c r="D49" s="67"/>
      <c r="E49" s="67"/>
      <c r="F49" s="67"/>
      <c r="G49" s="67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>
        <f t="shared" si="10"/>
        <v>0</v>
      </c>
    </row>
    <row r="50" spans="1:44" ht="48.75" customHeight="1" hidden="1" outlineLevel="2">
      <c r="A50" s="59"/>
      <c r="B50" s="70"/>
      <c r="C50" s="66"/>
      <c r="D50" s="71"/>
      <c r="E50" s="71"/>
      <c r="F50" s="72"/>
      <c r="G50" s="72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>
        <f t="shared" si="10"/>
        <v>0</v>
      </c>
    </row>
    <row r="51" spans="1:44" ht="7.5" customHeight="1" hidden="1" outlineLevel="2">
      <c r="A51" s="73"/>
      <c r="B51" s="74"/>
      <c r="C51" s="66"/>
      <c r="D51" s="71"/>
      <c r="E51" s="75"/>
      <c r="F51" s="76"/>
      <c r="G51" s="76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>
        <f t="shared" si="10"/>
        <v>0</v>
      </c>
    </row>
    <row r="52" spans="1:44" ht="6.75" customHeight="1" hidden="1" outlineLevel="2">
      <c r="A52" s="73"/>
      <c r="B52" s="77"/>
      <c r="C52" s="66"/>
      <c r="D52" s="71"/>
      <c r="E52" s="75"/>
      <c r="F52" s="76"/>
      <c r="G52" s="76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>
        <f t="shared" si="10"/>
        <v>0</v>
      </c>
    </row>
    <row r="53" spans="1:44" ht="10.5" customHeight="1" hidden="1" outlineLevel="2">
      <c r="A53" s="59"/>
      <c r="B53" s="70"/>
      <c r="C53" s="66"/>
      <c r="D53" s="71"/>
      <c r="E53" s="75"/>
      <c r="F53" s="76"/>
      <c r="G53" s="76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>
        <f t="shared" si="10"/>
        <v>0</v>
      </c>
    </row>
    <row r="54" spans="16:44" ht="12" customHeight="1" collapsed="1">
      <c r="P54" s="78" t="s">
        <v>37</v>
      </c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</row>
    <row r="55" ht="10.5" customHeight="1"/>
    <row r="56" spans="16:44" ht="14.25" customHeight="1">
      <c r="P56" s="78" t="s">
        <v>38</v>
      </c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</row>
    <row r="57" spans="25:44" ht="12.75"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</row>
    <row r="58" ht="14.25" customHeight="1"/>
    <row r="59" ht="12.75">
      <c r="U59" s="80"/>
    </row>
    <row r="62" ht="12.75">
      <c r="W62" s="80"/>
    </row>
  </sheetData>
  <sheetProtection selectLockedCells="1" selectUnlockedCells="1"/>
  <mergeCells count="38">
    <mergeCell ref="B1:I1"/>
    <mergeCell ref="A2:I2"/>
    <mergeCell ref="V2:AR2"/>
    <mergeCell ref="A3:A4"/>
    <mergeCell ref="B3:B4"/>
    <mergeCell ref="C3:C4"/>
    <mergeCell ref="D3:E3"/>
    <mergeCell ref="F3:G3"/>
    <mergeCell ref="H3:H4"/>
    <mergeCell ref="I3:I4"/>
    <mergeCell ref="J3:AQ3"/>
    <mergeCell ref="AR3:AR4"/>
    <mergeCell ref="B6:G6"/>
    <mergeCell ref="B7:G7"/>
    <mergeCell ref="B8:G8"/>
    <mergeCell ref="B9:G9"/>
    <mergeCell ref="B10:G10"/>
    <mergeCell ref="B11:G11"/>
    <mergeCell ref="B12:G12"/>
    <mergeCell ref="B13:G13"/>
    <mergeCell ref="B17:G17"/>
    <mergeCell ref="B20:G20"/>
    <mergeCell ref="B22:G22"/>
    <mergeCell ref="B23:G23"/>
    <mergeCell ref="C24:C26"/>
    <mergeCell ref="F24:G24"/>
    <mergeCell ref="C27:C30"/>
    <mergeCell ref="F27:G27"/>
    <mergeCell ref="B31:G31"/>
    <mergeCell ref="C32:C34"/>
    <mergeCell ref="F32:G32"/>
    <mergeCell ref="C35:C38"/>
    <mergeCell ref="F35:G35"/>
    <mergeCell ref="B39:G39"/>
    <mergeCell ref="B40:G40"/>
    <mergeCell ref="B45:G45"/>
    <mergeCell ref="P54:AR54"/>
    <mergeCell ref="P56:AR56"/>
  </mergeCells>
  <printOptions/>
  <pageMargins left="0.39375" right="0.2361111111111111" top="0.31527777777777777" bottom="0.31527777777777777" header="0.31527777777777777" footer="0.5118055555555555"/>
  <pageSetup horizontalDpi="300" verticalDpi="300" orientation="landscape" paperSize="9" scale="60"/>
  <headerFooter alignWithMargins="0">
    <oddHeader>&amp;R&amp;"Times New Roman,Normalny"&amp;10Załącznik Nr 2 do Uchwały Nr ..........................................                                                                
Rady Miasta Brzeziny z dnia ...........................................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Janusz Sidor</cp:lastModifiedBy>
  <cp:lastPrinted>2013-03-13T12:08:50Z</cp:lastPrinted>
  <dcterms:created xsi:type="dcterms:W3CDTF">2010-09-17T02:30:46Z</dcterms:created>
  <dcterms:modified xsi:type="dcterms:W3CDTF">2013-03-27T10:23:27Z</dcterms:modified>
  <cp:category/>
  <cp:version/>
  <cp:contentType/>
  <cp:contentStatus/>
  <cp:revision>1</cp:revision>
</cp:coreProperties>
</file>