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<sst xmlns="http://schemas.openxmlformats.org/spreadsheetml/2006/main" count="67" uniqueCount="38">
  <si>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</si>
  <si>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</si>
  <si>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</si>
  <si>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</si>
  <si>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</si>
  <si>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</si>
  <si>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</si>
  <si>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</si>
  <si>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</si>
  <si>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</si>
  <si>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</si>
  <si>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</si>
  <si>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</si>
  <si>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</si>
  <si>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</si>
  <si>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</si>
  <si>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</si>
  <si>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</si>
  <si>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</si>
  <si>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</si>
  <si>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</si>
  <si>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</si>
  <si>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</si>
  <si>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 xml:space="preserve">                                     </t>
  </si>
  <si>
    <t>Dział</t>
  </si>
  <si>
    <t>limity wydatków w poszczególnych latach (wszystkie lata)</t>
  </si>
  <si>
    <t>Urząd Miasta Brzeziny</t>
  </si>
  <si>
    <t xml:space="preserve">Ekologiczna modernizacja źródeł ciepła w Brzezinach </t>
  </si>
  <si>
    <t>wydatki poniesione        w latach poprzednich</t>
  </si>
  <si>
    <t xml:space="preserve"> -  wydatki bieżące</t>
  </si>
  <si>
    <t>:AL.</t>
  </si>
  <si>
    <t>)</t>
  </si>
  <si>
    <t>Budowa wielofunkcyjnej pasywnej hali sportowej w Brzezinach</t>
  </si>
  <si>
    <t>Przewodniczący Rady</t>
  </si>
  <si>
    <t>Tadeusz Barucki</t>
  </si>
  <si>
    <t>Przygotowanie terenów inwestycyjnych dla lokalizacji Strefy Inwestycyjnej w Brzezinach - etap II</t>
  </si>
  <si>
    <t>Wykaz przedsięwzięć do WPF realizowanych w latach 2017-2021</t>
  </si>
  <si>
    <t>Modernizacja obiektów Centrum Kultury Fizycznej w Brzezinach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</si>
</sst>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sz val="12"/>
      <name val="Czcionka tekstu podstawowego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17" fillId="33" borderId="11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65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7" fillId="0" borderId="14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68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66" fillId="0" borderId="0" xfId="0" applyFont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66" fillId="0" borderId="14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962025</xdr:colOff>
      <xdr:row>2</xdr:row>
      <xdr:rowOff>876300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33525" y="1438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6</xdr:col>
      <xdr:colOff>552450</xdr:colOff>
      <xdr:row>44</xdr:row>
      <xdr:rowOff>438150</xdr:rowOff>
    </xdr:from>
    <xdr:ext cx="228600" cy="257175"/>
    <xdr:sp fLocksText="0">
      <xdr:nvSpPr>
        <xdr:cNvPr id="2" name="pole tekstowe 2"/>
        <xdr:cNvSpPr txBox="1">
          <a:spLocks noChangeArrowheads="1"/>
        </xdr:cNvSpPr>
      </xdr:nvSpPr>
      <xdr:spPr>
        <a:xfrm>
          <a:off x="9182100" y="94964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7"/>
  <sheetViews>
    <sheetView tabSelected="1" zoomScale="90" zoomScaleNormal="90" zoomScalePageLayoutView="0" workbookViewId="0" topLeftCell="A1">
      <pane xSplit="7" ySplit="5" topLeftCell="AL3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L48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2.3984375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3.69921875" style="0" customWidth="1"/>
    <col min="9" max="9" width="12.19921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15" width="0.1015625" style="0" hidden="1" customWidth="1"/>
    <col min="16" max="16" width="1.4921875" style="0" hidden="1" customWidth="1"/>
    <col min="17" max="17" width="1" style="0" hidden="1" customWidth="1"/>
    <col min="18" max="18" width="1.69921875" style="0" hidden="1" customWidth="1"/>
    <col min="19" max="19" width="1.203125" style="0" hidden="1" customWidth="1"/>
    <col min="20" max="20" width="1.390625" style="0" hidden="1" customWidth="1"/>
    <col min="21" max="22" width="1.4921875" style="0" hidden="1" customWidth="1"/>
    <col min="23" max="23" width="1.59765625" style="0" hidden="1" customWidth="1"/>
    <col min="24" max="24" width="2" style="0" hidden="1" customWidth="1"/>
    <col min="25" max="25" width="1.390625" style="0" hidden="1" customWidth="1"/>
    <col min="26" max="26" width="2" style="0" hidden="1" customWidth="1"/>
    <col min="27" max="27" width="1.59765625" style="0" hidden="1" customWidth="1"/>
    <col min="28" max="28" width="0.4921875" style="0" hidden="1" customWidth="1"/>
    <col min="29" max="29" width="2" style="0" hidden="1" customWidth="1"/>
    <col min="30" max="30" width="2.8984375" style="0" hidden="1" customWidth="1"/>
    <col min="31" max="31" width="2.19921875" style="0" hidden="1" customWidth="1"/>
    <col min="32" max="32" width="2.3984375" style="0" hidden="1" customWidth="1"/>
    <col min="33" max="33" width="2" style="0" hidden="1" customWidth="1"/>
    <col min="34" max="34" width="3.59765625" style="0" hidden="1" customWidth="1"/>
    <col min="35" max="35" width="1.69921875" style="0" hidden="1" customWidth="1"/>
    <col min="36" max="36" width="0.4921875" style="0" hidden="1" customWidth="1"/>
    <col min="37" max="37" width="9" style="0" hidden="1" customWidth="1"/>
    <col min="38" max="38" width="12.19921875" style="0" customWidth="1"/>
  </cols>
  <sheetData>
    <row r="1" spans="2:11" s="1" customFormat="1" ht="15.75" customHeight="1">
      <c r="B1" s="76" t="s">
        <v>22</v>
      </c>
      <c r="C1" s="77"/>
      <c r="D1" s="77"/>
      <c r="E1" s="77"/>
      <c r="F1" s="77"/>
      <c r="G1" s="77"/>
      <c r="H1" s="77"/>
      <c r="I1" s="77"/>
      <c r="J1" s="2"/>
      <c r="K1" s="4" t="s">
        <v>23</v>
      </c>
    </row>
    <row r="2" spans="1:38" s="1" customFormat="1" ht="28.5" customHeight="1">
      <c r="A2" s="81" t="s">
        <v>36</v>
      </c>
      <c r="B2" s="82"/>
      <c r="C2" s="82"/>
      <c r="D2" s="82"/>
      <c r="E2" s="82"/>
      <c r="F2" s="82"/>
      <c r="G2" s="82"/>
      <c r="H2" s="82"/>
      <c r="I2" s="82"/>
      <c r="R2" s="68"/>
      <c r="S2" s="68"/>
      <c r="T2" s="68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 s="1" customFormat="1" ht="90" customHeight="1">
      <c r="A3" s="70" t="s">
        <v>1</v>
      </c>
      <c r="B3" s="70" t="s">
        <v>22</v>
      </c>
      <c r="C3" s="70" t="s">
        <v>2</v>
      </c>
      <c r="D3" s="70" t="s">
        <v>3</v>
      </c>
      <c r="E3" s="70"/>
      <c r="F3" s="70" t="s">
        <v>4</v>
      </c>
      <c r="G3" s="70"/>
      <c r="H3" s="70" t="s">
        <v>5</v>
      </c>
      <c r="I3" s="70" t="s">
        <v>28</v>
      </c>
      <c r="J3" s="74" t="s">
        <v>25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0" t="s">
        <v>6</v>
      </c>
    </row>
    <row r="4" spans="1:38" s="1" customFormat="1" ht="39.75" customHeight="1">
      <c r="A4" s="70"/>
      <c r="B4" s="70"/>
      <c r="C4" s="70"/>
      <c r="D4" s="56" t="s">
        <v>7</v>
      </c>
      <c r="E4" s="56" t="s">
        <v>8</v>
      </c>
      <c r="F4" s="56" t="s">
        <v>24</v>
      </c>
      <c r="G4" s="56" t="s">
        <v>9</v>
      </c>
      <c r="H4" s="70"/>
      <c r="I4" s="70"/>
      <c r="J4" s="56">
        <v>2017</v>
      </c>
      <c r="K4" s="56">
        <v>2018</v>
      </c>
      <c r="L4" s="56">
        <v>2019</v>
      </c>
      <c r="M4" s="56">
        <v>2020</v>
      </c>
      <c r="N4" s="56">
        <v>2021</v>
      </c>
      <c r="O4" s="56">
        <v>2021</v>
      </c>
      <c r="P4" s="56">
        <v>2022</v>
      </c>
      <c r="Q4" s="56">
        <v>2023</v>
      </c>
      <c r="R4" s="56">
        <v>2024</v>
      </c>
      <c r="S4" s="56">
        <v>2025</v>
      </c>
      <c r="T4" s="56">
        <v>2026</v>
      </c>
      <c r="U4" s="56">
        <v>2027</v>
      </c>
      <c r="V4" s="56">
        <v>2028</v>
      </c>
      <c r="W4" s="56">
        <v>2029</v>
      </c>
      <c r="X4" s="56">
        <v>2030</v>
      </c>
      <c r="Y4" s="56">
        <v>2031</v>
      </c>
      <c r="Z4" s="56">
        <v>2032</v>
      </c>
      <c r="AA4" s="56">
        <v>2033</v>
      </c>
      <c r="AB4" s="56">
        <v>2034</v>
      </c>
      <c r="AC4" s="56">
        <v>2035</v>
      </c>
      <c r="AD4" s="56">
        <v>2036</v>
      </c>
      <c r="AE4" s="56">
        <v>2037</v>
      </c>
      <c r="AF4" s="56">
        <v>2038</v>
      </c>
      <c r="AG4" s="56">
        <v>2039</v>
      </c>
      <c r="AH4" s="56">
        <v>2037</v>
      </c>
      <c r="AI4" s="56">
        <v>2038</v>
      </c>
      <c r="AJ4" s="56">
        <v>2039</v>
      </c>
      <c r="AK4" s="56"/>
      <c r="AL4" s="70"/>
    </row>
    <row r="5" spans="1:38" s="1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>
        <v>13</v>
      </c>
      <c r="AK5" s="57"/>
      <c r="AL5" s="57">
        <v>16</v>
      </c>
    </row>
    <row r="6" spans="1:38" s="7" customFormat="1" ht="24" customHeight="1">
      <c r="A6" s="14"/>
      <c r="B6" s="65" t="s">
        <v>10</v>
      </c>
      <c r="C6" s="66"/>
      <c r="D6" s="66"/>
      <c r="E6" s="66"/>
      <c r="F6" s="66"/>
      <c r="G6" s="67"/>
      <c r="H6" s="42">
        <f aca="true" t="shared" si="0" ref="H6:T6">H7+H8</f>
        <v>10564556.79</v>
      </c>
      <c r="I6" s="42">
        <f t="shared" si="0"/>
        <v>73906.79000000001</v>
      </c>
      <c r="J6" s="42">
        <f t="shared" si="0"/>
        <v>160600</v>
      </c>
      <c r="K6" s="42">
        <f t="shared" si="0"/>
        <v>3695950</v>
      </c>
      <c r="L6" s="42">
        <f t="shared" si="0"/>
        <v>3296100</v>
      </c>
      <c r="M6" s="42">
        <f t="shared" si="0"/>
        <v>517000</v>
      </c>
      <c r="N6" s="42">
        <f t="shared" si="0"/>
        <v>2821000</v>
      </c>
      <c r="O6" s="42">
        <f t="shared" si="0"/>
        <v>0</v>
      </c>
      <c r="P6" s="42">
        <f t="shared" si="0"/>
        <v>0</v>
      </c>
      <c r="Q6" s="42">
        <f t="shared" si="0"/>
        <v>0</v>
      </c>
      <c r="R6" s="42">
        <f t="shared" si="0"/>
        <v>0</v>
      </c>
      <c r="S6" s="42">
        <f t="shared" si="0"/>
        <v>0</v>
      </c>
      <c r="T6" s="42">
        <f t="shared" si="0"/>
        <v>0</v>
      </c>
      <c r="U6" s="42">
        <f>+U7+U8</f>
        <v>0</v>
      </c>
      <c r="V6" s="42">
        <f aca="true" t="shared" si="1" ref="V6:AI6">V7+V8</f>
        <v>0</v>
      </c>
      <c r="W6" s="42">
        <f t="shared" si="1"/>
        <v>0</v>
      </c>
      <c r="X6" s="42">
        <f t="shared" si="1"/>
        <v>0</v>
      </c>
      <c r="Y6" s="42">
        <f t="shared" si="1"/>
        <v>0</v>
      </c>
      <c r="Z6" s="42">
        <f t="shared" si="1"/>
        <v>0</v>
      </c>
      <c r="AA6" s="42">
        <f t="shared" si="1"/>
        <v>0</v>
      </c>
      <c r="AB6" s="42">
        <f t="shared" si="1"/>
        <v>0</v>
      </c>
      <c r="AC6" s="42">
        <f t="shared" si="1"/>
        <v>0</v>
      </c>
      <c r="AD6" s="42">
        <f t="shared" si="1"/>
        <v>0</v>
      </c>
      <c r="AE6" s="42">
        <f t="shared" si="1"/>
        <v>0</v>
      </c>
      <c r="AF6" s="42">
        <f t="shared" si="1"/>
        <v>0</v>
      </c>
      <c r="AG6" s="42">
        <f t="shared" si="1"/>
        <v>0</v>
      </c>
      <c r="AH6" s="42">
        <f t="shared" si="1"/>
        <v>0</v>
      </c>
      <c r="AI6" s="42">
        <f t="shared" si="1"/>
        <v>0</v>
      </c>
      <c r="AJ6" s="42">
        <f>AJ7+AJ8</f>
        <v>0</v>
      </c>
      <c r="AK6" s="42"/>
      <c r="AL6" s="42">
        <f>SUM(J6:AJ6)</f>
        <v>10490650</v>
      </c>
    </row>
    <row r="7" spans="1:38" s="3" customFormat="1" ht="21" customHeight="1">
      <c r="A7" s="15"/>
      <c r="B7" s="71" t="s">
        <v>11</v>
      </c>
      <c r="C7" s="72"/>
      <c r="D7" s="72"/>
      <c r="E7" s="72"/>
      <c r="F7" s="72"/>
      <c r="G7" s="73"/>
      <c r="H7" s="43">
        <f>H13+H38</f>
        <v>124650</v>
      </c>
      <c r="I7" s="43">
        <f>I13+I38</f>
        <v>0</v>
      </c>
      <c r="J7" s="43">
        <f>+J13+J38</f>
        <v>35600</v>
      </c>
      <c r="K7" s="43">
        <f aca="true" t="shared" si="2" ref="K7:V7">K13+K38</f>
        <v>60950</v>
      </c>
      <c r="L7" s="43">
        <f t="shared" si="2"/>
        <v>10100</v>
      </c>
      <c r="M7" s="43">
        <f t="shared" si="2"/>
        <v>7000</v>
      </c>
      <c r="N7" s="43">
        <f t="shared" si="2"/>
        <v>11000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  <c r="W7" s="43">
        <f>W13+W37</f>
        <v>0</v>
      </c>
      <c r="X7" s="43">
        <f aca="true" t="shared" si="3" ref="X7:AJ7">X13+X38</f>
        <v>0</v>
      </c>
      <c r="Y7" s="43">
        <f t="shared" si="3"/>
        <v>0</v>
      </c>
      <c r="Z7" s="43">
        <f t="shared" si="3"/>
        <v>0</v>
      </c>
      <c r="AA7" s="43">
        <f t="shared" si="3"/>
        <v>0</v>
      </c>
      <c r="AB7" s="43">
        <f t="shared" si="3"/>
        <v>0</v>
      </c>
      <c r="AC7" s="43">
        <f t="shared" si="3"/>
        <v>0</v>
      </c>
      <c r="AD7" s="43">
        <f t="shared" si="3"/>
        <v>0</v>
      </c>
      <c r="AE7" s="43">
        <f t="shared" si="3"/>
        <v>0</v>
      </c>
      <c r="AF7" s="43">
        <f t="shared" si="3"/>
        <v>0</v>
      </c>
      <c r="AG7" s="43">
        <f t="shared" si="3"/>
        <v>0</v>
      </c>
      <c r="AH7" s="43">
        <f t="shared" si="3"/>
        <v>0</v>
      </c>
      <c r="AI7" s="43">
        <f t="shared" si="3"/>
        <v>0</v>
      </c>
      <c r="AJ7" s="43">
        <f t="shared" si="3"/>
        <v>0</v>
      </c>
      <c r="AK7" s="43"/>
      <c r="AL7" s="43">
        <f>SUM(J7:AJ7)</f>
        <v>124650</v>
      </c>
    </row>
    <row r="8" spans="1:38" s="3" customFormat="1" ht="23.25" customHeight="1">
      <c r="A8" s="15"/>
      <c r="B8" s="71" t="s">
        <v>12</v>
      </c>
      <c r="C8" s="72"/>
      <c r="D8" s="72"/>
      <c r="E8" s="72"/>
      <c r="F8" s="72"/>
      <c r="G8" s="73"/>
      <c r="H8" s="43">
        <f aca="true" t="shared" si="4" ref="H8:M8">H18+H43</f>
        <v>10439906.79</v>
      </c>
      <c r="I8" s="43">
        <f t="shared" si="4"/>
        <v>73906.79000000001</v>
      </c>
      <c r="J8" s="43">
        <f t="shared" si="4"/>
        <v>125000</v>
      </c>
      <c r="K8" s="43">
        <f t="shared" si="4"/>
        <v>3635000</v>
      </c>
      <c r="L8" s="43">
        <f t="shared" si="4"/>
        <v>3286000</v>
      </c>
      <c r="M8" s="43">
        <f t="shared" si="4"/>
        <v>510000</v>
      </c>
      <c r="N8" s="43">
        <f>N18+N43</f>
        <v>2810000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>
        <f>AJ18+AJ43</f>
        <v>0</v>
      </c>
      <c r="AK8" s="43"/>
      <c r="AL8" s="43">
        <f>SUM(J8:AJ8)</f>
        <v>10366000</v>
      </c>
    </row>
    <row r="9" spans="1:38" s="3" customFormat="1" ht="24.75" customHeight="1">
      <c r="A9" s="15"/>
      <c r="B9" s="65" t="s">
        <v>13</v>
      </c>
      <c r="C9" s="66"/>
      <c r="D9" s="66"/>
      <c r="E9" s="66"/>
      <c r="F9" s="66"/>
      <c r="G9" s="67"/>
      <c r="H9" s="42">
        <f aca="true" t="shared" si="5" ref="H9:M9">H10+H11</f>
        <v>10564556.79</v>
      </c>
      <c r="I9" s="42">
        <f t="shared" si="5"/>
        <v>73906.79000000001</v>
      </c>
      <c r="J9" s="42">
        <f t="shared" si="5"/>
        <v>160600</v>
      </c>
      <c r="K9" s="42">
        <f t="shared" si="5"/>
        <v>3695950</v>
      </c>
      <c r="L9" s="42">
        <f t="shared" si="5"/>
        <v>3296100</v>
      </c>
      <c r="M9" s="42">
        <f t="shared" si="5"/>
        <v>517000</v>
      </c>
      <c r="N9" s="42">
        <f>N10+N11</f>
        <v>2821000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>
        <f>+AJ10+AJ11</f>
        <v>0</v>
      </c>
      <c r="AK9" s="42"/>
      <c r="AL9" s="42">
        <f>SUM(AL10:AL11)</f>
        <v>10490650</v>
      </c>
    </row>
    <row r="10" spans="1:38" s="3" customFormat="1" ht="21.75" customHeight="1">
      <c r="A10" s="15"/>
      <c r="B10" s="65" t="s">
        <v>11</v>
      </c>
      <c r="C10" s="66"/>
      <c r="D10" s="66"/>
      <c r="E10" s="66"/>
      <c r="F10" s="66"/>
      <c r="G10" s="67"/>
      <c r="H10" s="43">
        <f aca="true" t="shared" si="6" ref="H10:M10">H13+H38</f>
        <v>124650</v>
      </c>
      <c r="I10" s="43">
        <f t="shared" si="6"/>
        <v>0</v>
      </c>
      <c r="J10" s="43">
        <f t="shared" si="6"/>
        <v>35600</v>
      </c>
      <c r="K10" s="43">
        <f t="shared" si="6"/>
        <v>60950</v>
      </c>
      <c r="L10" s="43">
        <f t="shared" si="6"/>
        <v>10100</v>
      </c>
      <c r="M10" s="43">
        <f t="shared" si="6"/>
        <v>7000</v>
      </c>
      <c r="N10" s="43">
        <f>N13+N38</f>
        <v>11000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>
        <f>AJ13+AJ38</f>
        <v>0</v>
      </c>
      <c r="AK10" s="43"/>
      <c r="AL10" s="43">
        <f>SUM(J10:AJ10)</f>
        <v>124650</v>
      </c>
    </row>
    <row r="11" spans="1:38" s="3" customFormat="1" ht="24" customHeight="1">
      <c r="A11" s="15"/>
      <c r="B11" s="65" t="s">
        <v>12</v>
      </c>
      <c r="C11" s="66"/>
      <c r="D11" s="66"/>
      <c r="E11" s="66"/>
      <c r="F11" s="66"/>
      <c r="G11" s="67"/>
      <c r="H11" s="43">
        <f aca="true" t="shared" si="7" ref="H11:M11">H18+H43</f>
        <v>10439906.79</v>
      </c>
      <c r="I11" s="43">
        <f t="shared" si="7"/>
        <v>73906.79000000001</v>
      </c>
      <c r="J11" s="43">
        <f t="shared" si="7"/>
        <v>125000</v>
      </c>
      <c r="K11" s="43">
        <f t="shared" si="7"/>
        <v>3635000</v>
      </c>
      <c r="L11" s="43">
        <f t="shared" si="7"/>
        <v>3286000</v>
      </c>
      <c r="M11" s="43">
        <f t="shared" si="7"/>
        <v>510000</v>
      </c>
      <c r="N11" s="43">
        <f>N18+N43</f>
        <v>2810000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>
        <f>AJ18+AJ43</f>
        <v>0</v>
      </c>
      <c r="AK11" s="43"/>
      <c r="AL11" s="43">
        <f>SUM(J11:AJ11)</f>
        <v>10366000</v>
      </c>
    </row>
    <row r="12" spans="1:38" s="3" customFormat="1" ht="50.25" customHeight="1">
      <c r="A12" s="15"/>
      <c r="B12" s="62" t="s">
        <v>14</v>
      </c>
      <c r="C12" s="63"/>
      <c r="D12" s="63"/>
      <c r="E12" s="63"/>
      <c r="F12" s="63"/>
      <c r="G12" s="64"/>
      <c r="H12" s="44">
        <f aca="true" t="shared" si="8" ref="H12:M12">H13+H18</f>
        <v>0</v>
      </c>
      <c r="I12" s="44">
        <f t="shared" si="8"/>
        <v>0</v>
      </c>
      <c r="J12" s="44">
        <f t="shared" si="8"/>
        <v>0</v>
      </c>
      <c r="K12" s="44">
        <f t="shared" si="8"/>
        <v>0</v>
      </c>
      <c r="L12" s="44">
        <f t="shared" si="8"/>
        <v>0</v>
      </c>
      <c r="M12" s="44">
        <f t="shared" si="8"/>
        <v>0</v>
      </c>
      <c r="N12" s="44">
        <f>N13+N18</f>
        <v>0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f>AJ13+AJ18</f>
        <v>0</v>
      </c>
      <c r="AK12" s="44"/>
      <c r="AL12" s="44">
        <f>AL13+AL18</f>
        <v>0</v>
      </c>
    </row>
    <row r="13" spans="1:38" s="3" customFormat="1" ht="18" customHeight="1" outlineLevel="1" collapsed="1">
      <c r="A13" s="15"/>
      <c r="B13" s="65" t="s">
        <v>15</v>
      </c>
      <c r="C13" s="66"/>
      <c r="D13" s="66"/>
      <c r="E13" s="66"/>
      <c r="F13" s="66"/>
      <c r="G13" s="67"/>
      <c r="H13" s="44">
        <f>SUM(H14:H17)</f>
        <v>0</v>
      </c>
      <c r="I13" s="44">
        <f>SUM(I14:I17)</f>
        <v>0</v>
      </c>
      <c r="J13" s="44">
        <f>SUM(J14:J17)</f>
        <v>0</v>
      </c>
      <c r="K13" s="44">
        <f>SUM(K14:K17)</f>
        <v>0</v>
      </c>
      <c r="L13" s="44">
        <f>SUM(L14:L17)</f>
        <v>0</v>
      </c>
      <c r="M13" s="44">
        <f>SUM(M14:M15)</f>
        <v>0</v>
      </c>
      <c r="N13" s="44">
        <f>SUM(N14:N15)</f>
        <v>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>
        <f>+SUM(AJ14:AJ17)</f>
        <v>0</v>
      </c>
      <c r="AK13" s="44"/>
      <c r="AL13" s="44">
        <f>SUM(AL14:AL17)</f>
        <v>0</v>
      </c>
    </row>
    <row r="14" spans="1:38" s="8" customFormat="1" ht="5.25" customHeight="1" hidden="1" outlineLevel="2">
      <c r="A14" s="16"/>
      <c r="B14" s="17"/>
      <c r="C14" s="18"/>
      <c r="D14" s="19"/>
      <c r="E14" s="19"/>
      <c r="F14" s="19"/>
      <c r="G14" s="19"/>
      <c r="H14" s="45"/>
      <c r="I14" s="45"/>
      <c r="J14" s="45"/>
      <c r="K14" s="45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</row>
    <row r="15" spans="1:38" s="8" customFormat="1" ht="0.75" customHeight="1" hidden="1" outlineLevel="2">
      <c r="A15" s="16"/>
      <c r="B15" s="21"/>
      <c r="C15" s="18"/>
      <c r="D15" s="22"/>
      <c r="E15" s="22"/>
      <c r="F15" s="22"/>
      <c r="G15" s="22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9"/>
    </row>
    <row r="16" spans="1:38" s="3" customFormat="1" ht="3" customHeight="1" hidden="1" outlineLevel="1">
      <c r="A16" s="15"/>
      <c r="B16" s="23"/>
      <c r="C16" s="24"/>
      <c r="D16" s="25"/>
      <c r="E16" s="25"/>
      <c r="F16" s="25"/>
      <c r="G16" s="25"/>
      <c r="H16" s="49"/>
      <c r="I16" s="49"/>
      <c r="J16" s="49"/>
      <c r="K16" s="49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3" customFormat="1" ht="2.25" customHeight="1" hidden="1" outlineLevel="1">
      <c r="A17" s="15"/>
      <c r="B17" s="39"/>
      <c r="C17" s="10"/>
      <c r="D17" s="26"/>
      <c r="E17" s="26"/>
      <c r="F17" s="26"/>
      <c r="G17" s="26"/>
      <c r="H17" s="49"/>
      <c r="I17" s="49"/>
      <c r="J17" s="49"/>
      <c r="K17" s="49"/>
      <c r="L17" s="48"/>
      <c r="M17" s="4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48">
        <f>SUM(J17:AJ17)</f>
        <v>0</v>
      </c>
    </row>
    <row r="18" spans="1:38" s="6" customFormat="1" ht="23.25" customHeight="1" outlineLevel="2">
      <c r="A18" s="27"/>
      <c r="B18" s="86" t="s">
        <v>12</v>
      </c>
      <c r="C18" s="87"/>
      <c r="D18" s="87"/>
      <c r="E18" s="87"/>
      <c r="F18" s="87"/>
      <c r="G18" s="88"/>
      <c r="H18" s="52">
        <f>SUM(H19:H19)</f>
        <v>0</v>
      </c>
      <c r="I18" s="53">
        <f>SUM(I19:I19)</f>
        <v>0</v>
      </c>
      <c r="J18" s="53">
        <f>SUM(J19:J19)</f>
        <v>0</v>
      </c>
      <c r="K18" s="53">
        <f>SUM(K19:K19)</f>
        <v>0</v>
      </c>
      <c r="L18" s="47">
        <f>+L19</f>
        <v>0</v>
      </c>
      <c r="M18" s="58">
        <f>M19</f>
        <v>0</v>
      </c>
      <c r="N18" s="47">
        <f>+N19</f>
        <v>0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>
        <v>0</v>
      </c>
      <c r="AK18" s="47"/>
      <c r="AL18" s="51"/>
    </row>
    <row r="19" spans="1:38" s="6" customFormat="1" ht="6" customHeight="1" hidden="1" outlineLevel="2">
      <c r="A19" s="27"/>
      <c r="B19" s="40"/>
      <c r="C19" s="10"/>
      <c r="D19" s="26"/>
      <c r="E19" s="26"/>
      <c r="F19" s="26"/>
      <c r="G19" s="26"/>
      <c r="H19" s="49"/>
      <c r="I19" s="50"/>
      <c r="J19" s="50"/>
      <c r="K19" s="50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>
        <v>0</v>
      </c>
      <c r="AK19" s="47"/>
      <c r="AL19" s="48"/>
    </row>
    <row r="20" spans="1:38" s="6" customFormat="1" ht="31.5" customHeight="1" collapsed="1">
      <c r="A20" s="27"/>
      <c r="B20" s="62" t="s">
        <v>20</v>
      </c>
      <c r="C20" s="94"/>
      <c r="D20" s="94"/>
      <c r="E20" s="94"/>
      <c r="F20" s="94"/>
      <c r="G20" s="9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6" customFormat="1" ht="14.25" customHeight="1" hidden="1" outlineLevel="1">
      <c r="A21" s="27"/>
      <c r="B21" s="89" t="s">
        <v>11</v>
      </c>
      <c r="C21" s="90"/>
      <c r="D21" s="90"/>
      <c r="E21" s="90"/>
      <c r="F21" s="90"/>
      <c r="G21" s="9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3" customFormat="1" ht="15" customHeight="1" hidden="1" outlineLevel="1" collapsed="1">
      <c r="A22" s="15"/>
      <c r="B22" s="28" t="s">
        <v>16</v>
      </c>
      <c r="C22" s="78"/>
      <c r="D22" s="28"/>
      <c r="E22" s="28"/>
      <c r="F22" s="83" t="s">
        <v>0</v>
      </c>
      <c r="G22" s="8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3" customFormat="1" ht="15" customHeight="1" hidden="1" outlineLevel="2">
      <c r="A23" s="15"/>
      <c r="B23" s="28" t="s">
        <v>17</v>
      </c>
      <c r="C23" s="79"/>
      <c r="D23" s="28"/>
      <c r="E23" s="29"/>
      <c r="F23" s="29"/>
      <c r="G23" s="2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s="3" customFormat="1" ht="15" customHeight="1" hidden="1" outlineLevel="2">
      <c r="A24" s="15"/>
      <c r="B24" s="28" t="s">
        <v>17</v>
      </c>
      <c r="C24" s="80"/>
      <c r="D24" s="28"/>
      <c r="E24" s="29"/>
      <c r="F24" s="29"/>
      <c r="G24" s="2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s="3" customFormat="1" ht="15" customHeight="1" hidden="1" outlineLevel="1" collapsed="1">
      <c r="A25" s="15"/>
      <c r="B25" s="28" t="s">
        <v>18</v>
      </c>
      <c r="C25" s="78"/>
      <c r="D25" s="28"/>
      <c r="E25" s="28"/>
      <c r="F25" s="83" t="s">
        <v>0</v>
      </c>
      <c r="G25" s="8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3" customFormat="1" ht="15" customHeight="1" hidden="1" outlineLevel="2">
      <c r="A26" s="15"/>
      <c r="B26" s="28" t="s">
        <v>17</v>
      </c>
      <c r="C26" s="79"/>
      <c r="D26" s="28"/>
      <c r="E26" s="29"/>
      <c r="F26" s="29"/>
      <c r="G26" s="29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6" customFormat="1" ht="14.25" customHeight="1" hidden="1" outlineLevel="2">
      <c r="A27" s="27"/>
      <c r="B27" s="30" t="s">
        <v>19</v>
      </c>
      <c r="C27" s="79"/>
      <c r="D27" s="28"/>
      <c r="E27" s="29"/>
      <c r="F27" s="30"/>
      <c r="G27" s="3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6" customFormat="1" ht="14.25" customHeight="1" hidden="1" outlineLevel="2">
      <c r="A28" s="27"/>
      <c r="B28" s="30"/>
      <c r="C28" s="80"/>
      <c r="D28" s="28"/>
      <c r="E28" s="29"/>
      <c r="F28" s="30"/>
      <c r="G28" s="3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6" customFormat="1" ht="14.25" customHeight="1" hidden="1" outlineLevel="1">
      <c r="A29" s="27"/>
      <c r="B29" s="89" t="s">
        <v>12</v>
      </c>
      <c r="C29" s="90"/>
      <c r="D29" s="90"/>
      <c r="E29" s="90"/>
      <c r="F29" s="90"/>
      <c r="G29" s="91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3" customFormat="1" ht="15" customHeight="1" hidden="1" outlineLevel="1" collapsed="1">
      <c r="A30" s="15"/>
      <c r="B30" s="28" t="s">
        <v>16</v>
      </c>
      <c r="C30" s="78"/>
      <c r="D30" s="28"/>
      <c r="E30" s="28"/>
      <c r="F30" s="83" t="s">
        <v>0</v>
      </c>
      <c r="G30" s="8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3" customFormat="1" ht="15" customHeight="1" hidden="1" outlineLevel="2">
      <c r="A31" s="15"/>
      <c r="B31" s="28" t="s">
        <v>17</v>
      </c>
      <c r="C31" s="79"/>
      <c r="D31" s="28"/>
      <c r="E31" s="29"/>
      <c r="F31" s="29"/>
      <c r="G31" s="29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3" customFormat="1" ht="15" customHeight="1" hidden="1" outlineLevel="2">
      <c r="A32" s="15"/>
      <c r="B32" s="28" t="s">
        <v>17</v>
      </c>
      <c r="C32" s="80"/>
      <c r="D32" s="28"/>
      <c r="E32" s="29"/>
      <c r="F32" s="29"/>
      <c r="G32" s="29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3" customFormat="1" ht="15" customHeight="1" hidden="1" outlineLevel="1">
      <c r="A33" s="15"/>
      <c r="B33" s="28" t="s">
        <v>18</v>
      </c>
      <c r="C33" s="78"/>
      <c r="D33" s="28"/>
      <c r="E33" s="28"/>
      <c r="F33" s="83" t="s">
        <v>0</v>
      </c>
      <c r="G33" s="8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3" customFormat="1" ht="21.75" customHeight="1" hidden="1" outlineLevel="2">
      <c r="A34" s="15"/>
      <c r="B34" s="28" t="s">
        <v>17</v>
      </c>
      <c r="C34" s="79"/>
      <c r="D34" s="28"/>
      <c r="E34" s="29"/>
      <c r="F34" s="29"/>
      <c r="G34" s="29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6" customFormat="1" ht="6.75" customHeight="1" hidden="1" outlineLevel="2">
      <c r="A35" s="27"/>
      <c r="B35" s="30" t="s">
        <v>19</v>
      </c>
      <c r="C35" s="79"/>
      <c r="D35" s="28"/>
      <c r="E35" s="29"/>
      <c r="F35" s="30"/>
      <c r="G35" s="3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6" customFormat="1" ht="9.75" customHeight="1" hidden="1" outlineLevel="2">
      <c r="A36" s="27"/>
      <c r="B36" s="30"/>
      <c r="C36" s="80"/>
      <c r="D36" s="28"/>
      <c r="E36" s="29"/>
      <c r="F36" s="30"/>
      <c r="G36" s="3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6" customFormat="1" ht="24.75" customHeight="1">
      <c r="A37" s="27"/>
      <c r="B37" s="62" t="s">
        <v>21</v>
      </c>
      <c r="C37" s="94"/>
      <c r="D37" s="94"/>
      <c r="E37" s="94"/>
      <c r="F37" s="94"/>
      <c r="G37" s="95"/>
      <c r="H37" s="44">
        <f aca="true" t="shared" si="9" ref="H37:M37">H38+H43</f>
        <v>10564556.79</v>
      </c>
      <c r="I37" s="44">
        <f t="shared" si="9"/>
        <v>73906.79000000001</v>
      </c>
      <c r="J37" s="44">
        <f t="shared" si="9"/>
        <v>160600</v>
      </c>
      <c r="K37" s="44">
        <f t="shared" si="9"/>
        <v>3695950</v>
      </c>
      <c r="L37" s="44">
        <f t="shared" si="9"/>
        <v>3296100</v>
      </c>
      <c r="M37" s="44">
        <f t="shared" si="9"/>
        <v>517000</v>
      </c>
      <c r="N37" s="44">
        <f>N38+N43</f>
        <v>2821000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>
        <f>AJ38+AJ43</f>
        <v>0</v>
      </c>
      <c r="AK37" s="44"/>
      <c r="AL37" s="44">
        <f>AL38+AL43</f>
        <v>10490650</v>
      </c>
    </row>
    <row r="38" spans="1:38" s="6" customFormat="1" ht="18.75" customHeight="1" outlineLevel="1">
      <c r="A38" s="27"/>
      <c r="B38" s="96" t="s">
        <v>29</v>
      </c>
      <c r="C38" s="97"/>
      <c r="D38" s="97"/>
      <c r="E38" s="97"/>
      <c r="F38" s="97"/>
      <c r="G38" s="98"/>
      <c r="H38" s="55">
        <f aca="true" t="shared" si="10" ref="H38:M38">SUM(H39:H42)</f>
        <v>124650</v>
      </c>
      <c r="I38" s="55">
        <f t="shared" si="10"/>
        <v>0</v>
      </c>
      <c r="J38" s="55">
        <f t="shared" si="10"/>
        <v>35600</v>
      </c>
      <c r="K38" s="55">
        <f t="shared" si="10"/>
        <v>60950</v>
      </c>
      <c r="L38" s="44">
        <f t="shared" si="10"/>
        <v>10100</v>
      </c>
      <c r="M38" s="44">
        <f t="shared" si="10"/>
        <v>7000</v>
      </c>
      <c r="N38" s="44">
        <f>SUM(N39:N42)</f>
        <v>11000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>
        <f>SUM(AJ39:AJ42)</f>
        <v>0</v>
      </c>
      <c r="AK38" s="44" t="s">
        <v>30</v>
      </c>
      <c r="AL38" s="51">
        <f>SUM(AL39:AL42)</f>
        <v>124650</v>
      </c>
    </row>
    <row r="39" spans="1:38" s="6" customFormat="1" ht="40.5" customHeight="1" outlineLevel="1">
      <c r="A39" s="27"/>
      <c r="B39" s="34" t="s">
        <v>32</v>
      </c>
      <c r="C39" s="10" t="s">
        <v>26</v>
      </c>
      <c r="D39" s="26">
        <v>2016</v>
      </c>
      <c r="E39" s="26">
        <v>2019</v>
      </c>
      <c r="F39" s="26">
        <v>926</v>
      </c>
      <c r="G39" s="26">
        <v>92601</v>
      </c>
      <c r="H39" s="45">
        <f>SUM(I39:AJ39)</f>
        <v>8150</v>
      </c>
      <c r="I39" s="45">
        <v>0</v>
      </c>
      <c r="J39" s="45">
        <v>2600</v>
      </c>
      <c r="K39" s="45">
        <v>2450</v>
      </c>
      <c r="L39" s="54">
        <v>3100</v>
      </c>
      <c r="M39" s="54">
        <v>0</v>
      </c>
      <c r="N39" s="54">
        <v>0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4">
        <v>0</v>
      </c>
      <c r="AK39" s="44"/>
      <c r="AL39" s="48">
        <f>SUM(J39:AK39)</f>
        <v>8150</v>
      </c>
    </row>
    <row r="40" spans="1:38" s="6" customFormat="1" ht="55.5" customHeight="1" outlineLevel="2">
      <c r="A40" s="27"/>
      <c r="B40" s="59" t="s">
        <v>35</v>
      </c>
      <c r="C40" s="10" t="s">
        <v>26</v>
      </c>
      <c r="D40" s="26">
        <v>2017</v>
      </c>
      <c r="E40" s="26">
        <v>2021</v>
      </c>
      <c r="F40" s="26">
        <v>710</v>
      </c>
      <c r="G40" s="26">
        <v>71095</v>
      </c>
      <c r="H40" s="49">
        <f>SUM(I40:AJ40)</f>
        <v>55000</v>
      </c>
      <c r="I40" s="49">
        <v>0</v>
      </c>
      <c r="J40" s="49">
        <v>3000</v>
      </c>
      <c r="K40" s="49">
        <v>27000</v>
      </c>
      <c r="L40" s="48">
        <v>7000</v>
      </c>
      <c r="M40" s="48">
        <v>7000</v>
      </c>
      <c r="N40" s="48">
        <v>11000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>
        <f>SUM(J40:AK40)</f>
        <v>55000</v>
      </c>
    </row>
    <row r="41" spans="1:38" s="6" customFormat="1" ht="33.75" customHeight="1" outlineLevel="2">
      <c r="A41" s="27"/>
      <c r="B41" s="11" t="s">
        <v>27</v>
      </c>
      <c r="C41" s="10" t="s">
        <v>26</v>
      </c>
      <c r="D41" s="26">
        <v>2015</v>
      </c>
      <c r="E41" s="26">
        <v>2018</v>
      </c>
      <c r="F41" s="26">
        <v>400</v>
      </c>
      <c r="G41" s="26">
        <v>40001</v>
      </c>
      <c r="H41" s="49">
        <f>SUM(I41:AJ41)</f>
        <v>11500</v>
      </c>
      <c r="I41" s="49">
        <v>0</v>
      </c>
      <c r="J41" s="49">
        <v>5000</v>
      </c>
      <c r="K41" s="49">
        <v>6500</v>
      </c>
      <c r="L41" s="48">
        <v>0</v>
      </c>
      <c r="M41" s="48">
        <v>0</v>
      </c>
      <c r="N41" s="48">
        <v>0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>
        <f>SUM(J41:AK41)</f>
        <v>11500</v>
      </c>
    </row>
    <row r="42" spans="1:38" s="6" customFormat="1" ht="29.25" customHeight="1" outlineLevel="2">
      <c r="A42" s="27"/>
      <c r="B42" s="11" t="s">
        <v>37</v>
      </c>
      <c r="C42" s="10" t="s">
        <v>26</v>
      </c>
      <c r="D42" s="26">
        <v>2017</v>
      </c>
      <c r="E42" s="26">
        <v>2018</v>
      </c>
      <c r="F42" s="26">
        <v>926</v>
      </c>
      <c r="G42" s="26">
        <v>92601</v>
      </c>
      <c r="H42" s="49">
        <f>SUM(I42:AJ42)</f>
        <v>50000</v>
      </c>
      <c r="I42" s="49"/>
      <c r="J42" s="49">
        <v>25000</v>
      </c>
      <c r="K42" s="49">
        <v>25000</v>
      </c>
      <c r="L42" s="49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>
        <f>SUM(J42:AK42)</f>
        <v>50000</v>
      </c>
    </row>
    <row r="43" spans="1:38" s="6" customFormat="1" ht="21" customHeight="1" outlineLevel="1">
      <c r="A43" s="27"/>
      <c r="B43" s="86" t="s">
        <v>12</v>
      </c>
      <c r="C43" s="87"/>
      <c r="D43" s="87"/>
      <c r="E43" s="87"/>
      <c r="F43" s="87"/>
      <c r="G43" s="88"/>
      <c r="H43" s="52">
        <f aca="true" t="shared" si="11" ref="H43:M43">SUM(H44:H54)</f>
        <v>10439906.79</v>
      </c>
      <c r="I43" s="52">
        <f t="shared" si="11"/>
        <v>73906.79000000001</v>
      </c>
      <c r="J43" s="52">
        <f t="shared" si="11"/>
        <v>125000</v>
      </c>
      <c r="K43" s="52">
        <f t="shared" si="11"/>
        <v>3635000</v>
      </c>
      <c r="L43" s="51">
        <f t="shared" si="11"/>
        <v>3286000</v>
      </c>
      <c r="M43" s="51">
        <f t="shared" si="11"/>
        <v>510000</v>
      </c>
      <c r="N43" s="51">
        <f>SUM(N44:N54)</f>
        <v>2810000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>
        <f>SUM(AJ44:AJ54)</f>
        <v>0</v>
      </c>
      <c r="AK43" s="51"/>
      <c r="AL43" s="51">
        <f>SUM(AL44:AL54)</f>
        <v>10366000</v>
      </c>
    </row>
    <row r="44" spans="1:38" s="6" customFormat="1" ht="39.75" customHeight="1" outlineLevel="1">
      <c r="A44" s="27"/>
      <c r="B44" s="41" t="s">
        <v>32</v>
      </c>
      <c r="C44" s="10" t="s">
        <v>26</v>
      </c>
      <c r="D44" s="25">
        <v>2016</v>
      </c>
      <c r="E44" s="25">
        <v>2019</v>
      </c>
      <c r="F44" s="25">
        <v>926</v>
      </c>
      <c r="G44" s="25">
        <v>92601</v>
      </c>
      <c r="H44" s="49">
        <f>SUM(I44:AJ44)</f>
        <v>2484450</v>
      </c>
      <c r="I44" s="49">
        <v>18450</v>
      </c>
      <c r="J44" s="49">
        <v>0</v>
      </c>
      <c r="K44" s="49">
        <v>1000000</v>
      </c>
      <c r="L44" s="49">
        <v>1466000</v>
      </c>
      <c r="M44" s="48">
        <v>0</v>
      </c>
      <c r="N44" s="51">
        <v>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48">
        <v>0</v>
      </c>
      <c r="AK44" s="51"/>
      <c r="AL44" s="48">
        <f>SUM(J44:AK44)</f>
        <v>2466000</v>
      </c>
    </row>
    <row r="45" spans="1:38" s="6" customFormat="1" ht="51" customHeight="1" outlineLevel="2">
      <c r="A45" s="27"/>
      <c r="B45" s="34" t="s">
        <v>35</v>
      </c>
      <c r="C45" s="10" t="s">
        <v>26</v>
      </c>
      <c r="D45" s="25">
        <v>2017</v>
      </c>
      <c r="E45" s="25">
        <v>2021</v>
      </c>
      <c r="F45" s="25">
        <v>710</v>
      </c>
      <c r="G45" s="25">
        <v>71095</v>
      </c>
      <c r="H45" s="49">
        <f>SUM(I45:AJ45)</f>
        <v>5140000</v>
      </c>
      <c r="I45" s="49">
        <v>0</v>
      </c>
      <c r="J45" s="49">
        <v>0</v>
      </c>
      <c r="K45" s="49">
        <v>0</v>
      </c>
      <c r="L45" s="48">
        <v>1820000</v>
      </c>
      <c r="M45" s="48">
        <v>510000</v>
      </c>
      <c r="N45" s="48">
        <v>2810000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>
        <f>SUM(J45:AK45)</f>
        <v>5140000</v>
      </c>
    </row>
    <row r="46" spans="1:38" s="6" customFormat="1" ht="33.75" customHeight="1" outlineLevel="2">
      <c r="A46" s="27"/>
      <c r="B46" s="11" t="s">
        <v>27</v>
      </c>
      <c r="C46" s="10" t="s">
        <v>26</v>
      </c>
      <c r="D46" s="25">
        <v>2015</v>
      </c>
      <c r="E46" s="25">
        <v>2018</v>
      </c>
      <c r="F46" s="25">
        <v>400</v>
      </c>
      <c r="G46" s="25">
        <v>40001</v>
      </c>
      <c r="H46" s="49">
        <f>SUM(I46:AJ46)</f>
        <v>1415456.79</v>
      </c>
      <c r="I46" s="49">
        <v>55456.79</v>
      </c>
      <c r="J46" s="49">
        <v>125000</v>
      </c>
      <c r="K46" s="49">
        <v>1235000</v>
      </c>
      <c r="L46" s="48">
        <v>0</v>
      </c>
      <c r="M46" s="48">
        <v>0</v>
      </c>
      <c r="N46" s="48">
        <v>0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f>SUM(J46:AK46)</f>
        <v>1360000</v>
      </c>
    </row>
    <row r="47" spans="1:38" s="6" customFormat="1" ht="35.25" customHeight="1" outlineLevel="2">
      <c r="A47" s="27"/>
      <c r="B47" s="60" t="s">
        <v>37</v>
      </c>
      <c r="C47" s="10" t="s">
        <v>26</v>
      </c>
      <c r="D47" s="35">
        <v>2017</v>
      </c>
      <c r="E47" s="35">
        <v>2018</v>
      </c>
      <c r="F47" s="35">
        <v>926</v>
      </c>
      <c r="G47" s="35">
        <v>92601</v>
      </c>
      <c r="H47" s="49">
        <f>SUM(I47:AJ47)</f>
        <v>1400000</v>
      </c>
      <c r="I47" s="49"/>
      <c r="J47" s="49">
        <v>0</v>
      </c>
      <c r="K47" s="49">
        <v>1400000</v>
      </c>
      <c r="L47" s="48"/>
      <c r="M47" s="48">
        <v>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>
        <f>SUM(J47:AK47)</f>
        <v>1400000</v>
      </c>
    </row>
    <row r="48" spans="1:38" s="6" customFormat="1" ht="9.75" customHeight="1" outlineLevel="2">
      <c r="A48" s="32"/>
      <c r="B48" s="36"/>
      <c r="C48" s="10"/>
      <c r="D48" s="35"/>
      <c r="E48" s="37"/>
      <c r="F48" s="38"/>
      <c r="G48" s="38"/>
      <c r="H48" s="49"/>
      <c r="I48" s="49"/>
      <c r="J48" s="49"/>
      <c r="K48" s="49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s="6" customFormat="1" ht="8.25" customHeight="1" hidden="1" outlineLevel="2">
      <c r="A49" s="32"/>
      <c r="B49" s="31"/>
      <c r="C49" s="10"/>
      <c r="D49" s="26"/>
      <c r="E49" s="26"/>
      <c r="F49" s="26"/>
      <c r="G49" s="26"/>
      <c r="H49" s="49"/>
      <c r="I49" s="49"/>
      <c r="J49" s="49"/>
      <c r="K49" s="49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s="6" customFormat="1" ht="0.75" customHeight="1" hidden="1" outlineLevel="2">
      <c r="A50" s="32"/>
      <c r="B50" s="11"/>
      <c r="C50" s="10"/>
      <c r="D50" s="26"/>
      <c r="E50" s="26"/>
      <c r="F50" s="26"/>
      <c r="G50" s="26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s="6" customFormat="1" ht="0.75" customHeight="1" hidden="1" outlineLevel="2">
      <c r="A51" s="32"/>
      <c r="B51" s="11"/>
      <c r="C51" s="10"/>
      <c r="D51" s="26"/>
      <c r="E51" s="26"/>
      <c r="F51" s="26"/>
      <c r="G51" s="26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s="6" customFormat="1" ht="4.5" customHeight="1" hidden="1" outlineLevel="2">
      <c r="A52" s="32"/>
      <c r="B52" s="11"/>
      <c r="C52" s="10"/>
      <c r="D52" s="26"/>
      <c r="E52" s="26"/>
      <c r="F52" s="26"/>
      <c r="G52" s="2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s="6" customFormat="1" ht="5.25" customHeight="1" hidden="1" outlineLevel="2">
      <c r="A53" s="32"/>
      <c r="B53" s="33"/>
      <c r="C53" s="24"/>
      <c r="D53" s="26"/>
      <c r="E53" s="26"/>
      <c r="F53" s="26"/>
      <c r="G53" s="2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s="6" customFormat="1" ht="12" customHeight="1" hidden="1" outlineLevel="2">
      <c r="A54" s="13"/>
      <c r="B54" s="11"/>
      <c r="C54" s="10"/>
      <c r="D54" s="12"/>
      <c r="E54" s="12"/>
      <c r="F54" s="12"/>
      <c r="G54" s="1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2:38" ht="14.25" customHeight="1"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</row>
    <row r="56" spans="12:38" ht="14.25">
      <c r="L56" s="85" t="s">
        <v>33</v>
      </c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12:38" ht="14.25" customHeight="1">
      <c r="L57" s="92" t="s">
        <v>34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2:38" ht="14.25"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</row>
    <row r="59" spans="12:38" ht="14.25"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1" ht="14.25">
      <c r="S61" s="5"/>
    </row>
    <row r="67" ht="14.25">
      <c r="AJ67" t="s">
        <v>31</v>
      </c>
    </row>
  </sheetData>
  <sheetProtection/>
  <mergeCells count="40">
    <mergeCell ref="L57:AL57"/>
    <mergeCell ref="L55:AL55"/>
    <mergeCell ref="L58:AL58"/>
    <mergeCell ref="C25:C28"/>
    <mergeCell ref="B29:G29"/>
    <mergeCell ref="B20:G20"/>
    <mergeCell ref="B38:G38"/>
    <mergeCell ref="B43:G43"/>
    <mergeCell ref="C33:C36"/>
    <mergeCell ref="B37:G37"/>
    <mergeCell ref="L56:AL56"/>
    <mergeCell ref="B18:G18"/>
    <mergeCell ref="B9:G9"/>
    <mergeCell ref="B21:G21"/>
    <mergeCell ref="B3:B4"/>
    <mergeCell ref="F30:G30"/>
    <mergeCell ref="F25:G25"/>
    <mergeCell ref="C30:C32"/>
    <mergeCell ref="F3:G3"/>
    <mergeCell ref="F33:G33"/>
    <mergeCell ref="D3:E3"/>
    <mergeCell ref="B1:I1"/>
    <mergeCell ref="I3:I4"/>
    <mergeCell ref="C22:C24"/>
    <mergeCell ref="A2:I2"/>
    <mergeCell ref="F22:G22"/>
    <mergeCell ref="A3:A4"/>
    <mergeCell ref="C3:C4"/>
    <mergeCell ref="B13:G13"/>
    <mergeCell ref="B6:G6"/>
    <mergeCell ref="L59:AL59"/>
    <mergeCell ref="B12:G12"/>
    <mergeCell ref="B10:G10"/>
    <mergeCell ref="R2:AL2"/>
    <mergeCell ref="H3:H4"/>
    <mergeCell ref="B7:G7"/>
    <mergeCell ref="B11:G11"/>
    <mergeCell ref="AL3:AL4"/>
    <mergeCell ref="J3:AK3"/>
    <mergeCell ref="B8:G8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4"/>
  <headerFooter>
    <oddHeader>&amp;R&amp;"Times New Roman,Normalny"&amp;10Załącznik nr 2 do Uchwały Nr  XXXIX/258/2017                                      
Rady Miasta Brzeziny z dnia 25 maja 2017 roku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2017-06-21T12:33:53Z</cp:lastPrinted>
  <dcterms:created xsi:type="dcterms:W3CDTF">2010-09-17T02:30:46Z</dcterms:created>
  <dcterms:modified xsi:type="dcterms:W3CDTF">2017-06-21T12:33:56Z</dcterms:modified>
  <cp:category/>
  <cp:version/>
  <cp:contentType/>
  <cp:contentStatus/>
</cp:coreProperties>
</file>